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Absolute (min.avg.max)" sheetId="2" state="visible" r:id="rId3"/>
    <sheet name="Relative to master avg (min.avg" sheetId="3" state="visible" r:id="rId4"/>
    <sheet name="pct performance improvement (mi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<sst xmlns="http://schemas.openxmlformats.org/spreadsheetml/2006/main" count="88" uniqueCount="29">
  <si>
    <t xml:space="preserve">REINDEX</t>
  </si>
  <si>
    <t xml:space="preserve">INSERT</t>
  </si>
  <si>
    <t xml:space="preserve">master</t>
  </si>
  <si>
    <t xml:space="preserve">run no.</t>
  </si>
  <si>
    <t xml:space="preserve">0001</t>
  </si>
  <si>
    <t xml:space="preserve">0006</t>
  </si>
  <si>
    <t xml:space="preserve">uidx</t>
  </si>
  <si>
    <t xml:space="preserve">(uuid)</t>
  </si>
  <si>
    <t xml:space="preserve">nuidx</t>
  </si>
  <si>
    <t xml:space="preserve">(county::text)</t>
  </si>
  <si>
    <t xml:space="preserve">ccl</t>
  </si>
  <si>
    <t xml:space="preserve">(county::text, city::text, locality::text)</t>
  </si>
  <si>
    <t xml:space="preserve">ul</t>
  </si>
  <si>
    <t xml:space="preserve">(uuid, locality::text)</t>
  </si>
  <si>
    <t xml:space="preserve">ccl_collated</t>
  </si>
  <si>
    <t xml:space="preserve">(county::text COLLATE en_us, city::text, locality::text)</t>
  </si>
  <si>
    <t xml:space="preserve">accl</t>
  </si>
  <si>
    <t xml:space="preserve">(always_null, county::text, city::text, locality::text)</t>
  </si>
  <si>
    <t xml:space="preserve">tnt</t>
  </si>
  <si>
    <t xml:space="preserve">(transfer_date::date, newly_built::bool, uuid)</t>
  </si>
  <si>
    <t xml:space="preserve">tn</t>
  </si>
  <si>
    <t xml:space="preserve">(transfer_date::date, newly_built::bool)</t>
  </si>
  <si>
    <t xml:space="preserve">nt</t>
  </si>
  <si>
    <t xml:space="preserve">(newly_built::bool, transfer_date::date)</t>
  </si>
  <si>
    <t xml:space="preserve">worstcase</t>
  </si>
  <si>
    <t xml:space="preserve">(‘’::text COLLATE nondefault, [*31], uuid)</t>
  </si>
  <si>
    <t xml:space="preserve">min</t>
  </si>
  <si>
    <t xml:space="preserve">avg</t>
  </si>
  <si>
    <t xml:space="preserve">max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</si>
</sst>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Liberation Mono;Courier New;DejaVu Sans Mono"/>
      <family val="3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REINDEX index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tockChart>
        <c:ser>
          <c:idx val="2"/>
          <c:order val="2"/>
          <c:tx>
            <c:strRef>
              <c:f>'Absolute (min.avg.max)'!$H$2:$H$3</c:f>
              <c:strCache>
                <c:ptCount val="1"/>
                <c:pt idx="0">
                  <c:v>max</c:v>
                </c:pt>
              </c:strCache>
            </c:strRef>
          </c:tx>
          <c:val>
            <c:numRef>
              <c:f>'Absolute (min.avg.max)'!$E$4:$E$13</c:f>
              <c:numCache>
                <c:formatCode>General</c:formatCode>
                <c:ptCount val="10"/>
                <c:pt idx="0">
                  <c:v>310.6</c:v>
                </c:pt>
                <c:pt idx="1">
                  <c:v>710.966</c:v>
                </c:pt>
                <c:pt idx="2">
                  <c:v>1465.043</c:v>
                </c:pt>
                <c:pt idx="3">
                  <c:v>430.269</c:v>
                </c:pt>
                <c:pt idx="4">
                  <c:v>1615.911</c:v>
                </c:pt>
                <c:pt idx="5">
                  <c:v>1779.434</c:v>
                </c:pt>
                <c:pt idx="6">
                  <c:v>573.131</c:v>
                </c:pt>
                <c:pt idx="7">
                  <c:v>421.532</c:v>
                </c:pt>
                <c:pt idx="8">
                  <c:v>523.068</c:v>
                </c:pt>
                <c:pt idx="9">
                  <c:v>59733.285</c:v>
                </c:pt>
              </c:numCache>
            </c:numRef>
          </c:val>
        </c:ser>
        <c:ser>
          <c:idx val="3"/>
          <c:order val="3"/>
          <c:tx>
            <c:strRef>
              <c:f>'Absolute (min.avg.max)'!$C$2:$C$3</c:f>
              <c:strCache>
                <c:ptCount val="1"/>
                <c:pt idx="0">
                  <c:v>master min</c:v>
                </c:pt>
              </c:strCache>
            </c:strRef>
          </c:tx>
          <c:val>
            <c:numRef>
              <c:f>'Absolute (min.avg.max)'!$C$4:$C$13</c:f>
              <c:numCache>
                <c:formatCode>General</c:formatCode>
                <c:ptCount val="10"/>
                <c:pt idx="0">
                  <c:v>288.47</c:v>
                </c:pt>
                <c:pt idx="1">
                  <c:v>683.124</c:v>
                </c:pt>
                <c:pt idx="2">
                  <c:v>1415.113</c:v>
                </c:pt>
                <c:pt idx="3">
                  <c:v>415.908</c:v>
                </c:pt>
                <c:pt idx="4">
                  <c:v>1544.213</c:v>
                </c:pt>
                <c:pt idx="5">
                  <c:v>1709.225</c:v>
                </c:pt>
                <c:pt idx="6">
                  <c:v>550.933</c:v>
                </c:pt>
                <c:pt idx="7">
                  <c:v>406.738</c:v>
                </c:pt>
                <c:pt idx="8">
                  <c:v>493.127</c:v>
                </c:pt>
                <c:pt idx="9">
                  <c:v>59372.211</c:v>
                </c:pt>
              </c:numCache>
            </c:numRef>
          </c:val>
        </c:ser>
        <c:ser>
          <c:idx val="4"/>
          <c:order val="4"/>
          <c:tx>
            <c:strRef>
              <c:f>'Absolute (min.avg.max)'!$C$2</c:f>
              <c:strCache>
                <c:ptCount val="1"/>
                <c:pt idx="0">
                  <c:v>master</c:v>
                </c:pt>
              </c:strCache>
            </c:strRef>
          </c:tx>
          <c:val>
            <c:numRef>
              <c:f>'Absolute (min.avg.max)'!$D$4:$D$13</c:f>
              <c:numCache>
                <c:formatCode>General</c:formatCode>
                <c:ptCount val="10"/>
                <c:pt idx="0">
                  <c:v>297.66725</c:v>
                </c:pt>
                <c:pt idx="1">
                  <c:v>698.7545</c:v>
                </c:pt>
                <c:pt idx="2">
                  <c:v>1444.141</c:v>
                </c:pt>
                <c:pt idx="3">
                  <c:v>421.9575</c:v>
                </c:pt>
                <c:pt idx="4">
                  <c:v>1579.71325</c:v>
                </c:pt>
                <c:pt idx="5">
                  <c:v>1746.66475</c:v>
                </c:pt>
                <c:pt idx="6">
                  <c:v>564.51775</c:v>
                </c:pt>
                <c:pt idx="7">
                  <c:v>413.5055</c:v>
                </c:pt>
                <c:pt idx="8">
                  <c:v>508.94675</c:v>
                </c:pt>
                <c:pt idx="9">
                  <c:v>59590.2255</c:v>
                </c:pt>
              </c:numCache>
            </c:numRef>
          </c:val>
        </c:ser>
        <c:ser>
          <c:idx val="2"/>
          <c:order val="2"/>
          <c:tx>
            <c:strRef>
              <c:f>'Absolute (min.avg.max)'!$E$2:$E$3</c:f>
              <c:strCache>
                <c:ptCount val="1"/>
                <c:pt idx="0">
                  <c:v>max</c:v>
                </c:pt>
              </c:strCache>
            </c:strRef>
          </c:tx>
          <c:val>
            <c:numRef>
              <c:f>'Absolute (min.avg.max)'!$H$4:$H$13</c:f>
              <c:numCache>
                <c:formatCode>General</c:formatCode>
                <c:ptCount val="10"/>
                <c:pt idx="0">
                  <c:v>293.273</c:v>
                </c:pt>
                <c:pt idx="1">
                  <c:v>654.552</c:v>
                </c:pt>
                <c:pt idx="2">
                  <c:v>1468.527</c:v>
                </c:pt>
                <c:pt idx="3">
                  <c:v>428.782</c:v>
                </c:pt>
                <c:pt idx="4">
                  <c:v>1605.947</c:v>
                </c:pt>
                <c:pt idx="5">
                  <c:v>1763.647</c:v>
                </c:pt>
                <c:pt idx="6">
                  <c:v>559.975</c:v>
                </c:pt>
                <c:pt idx="7">
                  <c:v>406.326</c:v>
                </c:pt>
                <c:pt idx="8">
                  <c:v>513.101</c:v>
                </c:pt>
                <c:pt idx="9">
                  <c:v>60639.764</c:v>
                </c:pt>
              </c:numCache>
            </c:numRef>
          </c:val>
        </c:ser>
        <c:ser>
          <c:idx val="3"/>
          <c:order val="3"/>
          <c:tx>
            <c:strRef>
              <c:f>'Absolute (min.avg.max)'!$D$2:$D$3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'Absolute (min.avg.max)'!$F$4:$F$13</c:f>
              <c:numCache>
                <c:formatCode>General</c:formatCode>
                <c:ptCount val="10"/>
                <c:pt idx="0">
                  <c:v>282.548</c:v>
                </c:pt>
                <c:pt idx="1">
                  <c:v>632.754</c:v>
                </c:pt>
                <c:pt idx="2">
                  <c:v>1425.591</c:v>
                </c:pt>
                <c:pt idx="3">
                  <c:v>411.732</c:v>
                </c:pt>
                <c:pt idx="4">
                  <c:v>1570.47</c:v>
                </c:pt>
                <c:pt idx="5">
                  <c:v>1748.619</c:v>
                </c:pt>
                <c:pt idx="6">
                  <c:v>550.729</c:v>
                </c:pt>
                <c:pt idx="7">
                  <c:v>400.836</c:v>
                </c:pt>
                <c:pt idx="8">
                  <c:v>501.652</c:v>
                </c:pt>
                <c:pt idx="9">
                  <c:v>59965.609</c:v>
                </c:pt>
              </c:numCache>
            </c:numRef>
          </c:val>
        </c:ser>
        <c:ser>
          <c:idx val="4"/>
          <c:order val="4"/>
          <c:tx>
            <c:strRef>
              <c:f>'Absolute (min.avg.max)'!$F$2</c:f>
              <c:strCache>
                <c:ptCount val="1"/>
                <c:pt idx="0">
                  <c:v>0001</c:v>
                </c:pt>
              </c:strCache>
            </c:strRef>
          </c:tx>
          <c:val>
            <c:numRef>
              <c:f>'Absolute (min.avg.max)'!$G$4:$G$13</c:f>
              <c:numCache>
                <c:formatCode>General</c:formatCode>
                <c:ptCount val="10"/>
                <c:pt idx="0">
                  <c:v>288.841333333333</c:v>
                </c:pt>
                <c:pt idx="1">
                  <c:v>640.764333333333</c:v>
                </c:pt>
                <c:pt idx="2">
                  <c:v>1444.62366666667</c:v>
                </c:pt>
                <c:pt idx="3">
                  <c:v>418.702</c:v>
                </c:pt>
                <c:pt idx="4">
                  <c:v>1584.53833333333</c:v>
                </c:pt>
                <c:pt idx="5">
                  <c:v>1754.73</c:v>
                </c:pt>
                <c:pt idx="6">
                  <c:v>555.161</c:v>
                </c:pt>
                <c:pt idx="7">
                  <c:v>403.755</c:v>
                </c:pt>
                <c:pt idx="8">
                  <c:v>506.712</c:v>
                </c:pt>
                <c:pt idx="9">
                  <c:v>60319.8696666667</c:v>
                </c:pt>
              </c:numCache>
            </c:numRef>
          </c:val>
        </c:ser>
        <c:ser>
          <c:idx val="2"/>
          <c:order val="2"/>
          <c:tx>
            <c:strRef>
              <c:f>'Absolute (min.avg.max)'!$I$2:$I$3</c:f>
              <c:strCache>
                <c:ptCount val="1"/>
                <c:pt idx="0">
                  <c:v>0006 min</c:v>
                </c:pt>
              </c:strCache>
            </c:strRef>
          </c:tx>
          <c:val>
            <c:numRef>
              <c:f>'Absolute (min.avg.max)'!$K$4:$K$13</c:f>
              <c:numCache>
                <c:formatCode>General</c:formatCode>
                <c:ptCount val="10"/>
                <c:pt idx="0">
                  <c:v>302.924</c:v>
                </c:pt>
                <c:pt idx="1">
                  <c:v>646.787</c:v>
                </c:pt>
                <c:pt idx="2">
                  <c:v>1343.943</c:v>
                </c:pt>
                <c:pt idx="3">
                  <c:v>425.542</c:v>
                </c:pt>
                <c:pt idx="4">
                  <c:v>1499.703</c:v>
                </c:pt>
                <c:pt idx="5">
                  <c:v>1543.407</c:v>
                </c:pt>
                <c:pt idx="6">
                  <c:v>554.876</c:v>
                </c:pt>
                <c:pt idx="7">
                  <c:v>407.288</c:v>
                </c:pt>
                <c:pt idx="8">
                  <c:v>500.335</c:v>
                </c:pt>
                <c:pt idx="9">
                  <c:v>12290.126</c:v>
                </c:pt>
              </c:numCache>
            </c:numRef>
          </c:val>
        </c:ser>
        <c:ser>
          <c:idx val="3"/>
          <c:order val="3"/>
          <c:tx>
            <c:strRef>
              <c:f>'Absolute (min.avg.max)'!$G$2:$G$3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'Absolute (min.avg.max)'!$I$4:$I$13</c:f>
              <c:numCache>
                <c:formatCode>General</c:formatCode>
                <c:ptCount val="10"/>
                <c:pt idx="0">
                  <c:v>285.527</c:v>
                </c:pt>
                <c:pt idx="1">
                  <c:v>623.037</c:v>
                </c:pt>
                <c:pt idx="2">
                  <c:v>1317.913</c:v>
                </c:pt>
                <c:pt idx="3">
                  <c:v>412.396</c:v>
                </c:pt>
                <c:pt idx="4">
                  <c:v>1461.266</c:v>
                </c:pt>
                <c:pt idx="5">
                  <c:v>1506.004</c:v>
                </c:pt>
                <c:pt idx="6">
                  <c:v>542.96</c:v>
                </c:pt>
                <c:pt idx="7">
                  <c:v>395.664</c:v>
                </c:pt>
                <c:pt idx="8">
                  <c:v>495.642</c:v>
                </c:pt>
                <c:pt idx="9">
                  <c:v>12201.788</c:v>
                </c:pt>
              </c:numCache>
            </c:numRef>
          </c:val>
        </c:ser>
        <c:ser>
          <c:idx val="4"/>
          <c:order val="4"/>
          <c:tx>
            <c:strRef>
              <c:f>'Absolute (min.avg.max)'!$I$2</c:f>
              <c:strCache>
                <c:ptCount val="1"/>
                <c:pt idx="0">
                  <c:v>0006</c:v>
                </c:pt>
              </c:strCache>
            </c:strRef>
          </c:tx>
          <c:val>
            <c:numRef>
              <c:f>'Absolute (min.avg.max)'!$J$4:$J$13</c:f>
              <c:numCache>
                <c:formatCode>General</c:formatCode>
                <c:ptCount val="10"/>
                <c:pt idx="0">
                  <c:v>294.615333333333</c:v>
                </c:pt>
                <c:pt idx="1">
                  <c:v>635.021666666667</c:v>
                </c:pt>
                <c:pt idx="2">
                  <c:v>1333.625</c:v>
                </c:pt>
                <c:pt idx="3">
                  <c:v>419.877666666667</c:v>
                </c:pt>
                <c:pt idx="4">
                  <c:v>1482.94066666667</c:v>
                </c:pt>
                <c:pt idx="5">
                  <c:v>1527.38233333333</c:v>
                </c:pt>
                <c:pt idx="6">
                  <c:v>547.313666666667</c:v>
                </c:pt>
                <c:pt idx="7">
                  <c:v>399.954333333333</c:v>
                </c:pt>
                <c:pt idx="8">
                  <c:v>498.215333333333</c:v>
                </c:pt>
                <c:pt idx="9">
                  <c:v>12232.669</c:v>
                </c:pt>
              </c:numCache>
            </c:numRef>
          </c:val>
        </c:ser>
        <c:hiLowLines>
          <c:spPr>
            <a:solidFill>
              <a:srgbClr val="004586"/>
            </a:solidFill>
            <a:ln w="28800">
              <a:solidFill>
                <a:srgbClr val="004586"/>
              </a:solidFill>
              <a:bevel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0">
                <a:solidFill>
                  <a:srgbClr val="000000"/>
                </a:solidFill>
              </a:ln>
            </c:spPr>
          </c:upBars>
          <c:downBars>
            <c:spPr>
              <a:solidFill>
                <a:srgbClr val="000000"/>
              </a:solidFill>
              <a:ln w="0">
                <a:solidFill>
                  <a:srgbClr val="b3b3b3"/>
                </a:solidFill>
              </a:ln>
            </c:spPr>
          </c:downBars>
        </c:upDownBars>
        <c:axId val="45366882"/>
        <c:axId val="77343111"/>
      </c:stockChart>
      <c:catAx>
        <c:axId val="4536688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index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343111"/>
        <c:crosses val="autoZero"/>
        <c:auto val="1"/>
        <c:lblAlgn val="ctr"/>
        <c:lblOffset val="100"/>
        <c:noMultiLvlLbl val="0"/>
      </c:catAx>
      <c:valAx>
        <c:axId val="7734311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duration (ms)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5366882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INSERT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tockChart>
        <c:ser>
          <c:idx val="2"/>
          <c:order val="2"/>
          <c:tx>
            <c:strRef>
              <c:f>'Absolute (min.avg.max)'!$M$2:$M$3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'Absolute (min.avg.max)'!$N$4:$N$13</c:f>
              <c:numCache>
                <c:formatCode>General</c:formatCode>
                <c:ptCount val="10"/>
                <c:pt idx="0">
                  <c:v>1662.367</c:v>
                </c:pt>
                <c:pt idx="1">
                  <c:v>1337.81</c:v>
                </c:pt>
                <c:pt idx="2">
                  <c:v>2188.974</c:v>
                </c:pt>
                <c:pt idx="3">
                  <c:v>1924.224</c:v>
                </c:pt>
                <c:pt idx="4">
                  <c:v>2799.311</c:v>
                </c:pt>
                <c:pt idx="5">
                  <c:v>2402.272</c:v>
                </c:pt>
                <c:pt idx="6">
                  <c:v>1980.152</c:v>
                </c:pt>
                <c:pt idx="7">
                  <c:v>1364.729</c:v>
                </c:pt>
                <c:pt idx="8">
                  <c:v>1415.934</c:v>
                </c:pt>
                <c:pt idx="9">
                  <c:v>54088.366</c:v>
                </c:pt>
              </c:numCache>
            </c:numRef>
          </c:val>
        </c:ser>
        <c:ser>
          <c:idx val="3"/>
          <c:order val="3"/>
          <c:tx>
            <c:strRef>
              <c:f>'Absolute (min.avg.max)'!$L$2:$L$3</c:f>
              <c:strCache>
                <c:ptCount val="1"/>
                <c:pt idx="0">
                  <c:v>master min</c:v>
                </c:pt>
              </c:strCache>
            </c:strRef>
          </c:tx>
          <c:val>
            <c:numRef>
              <c:f>'Absolute (min.avg.max)'!$L$4:$L$13</c:f>
              <c:numCache>
                <c:formatCode>General</c:formatCode>
                <c:ptCount val="10"/>
                <c:pt idx="0">
                  <c:v>1590.139</c:v>
                </c:pt>
                <c:pt idx="1">
                  <c:v>1321.882</c:v>
                </c:pt>
                <c:pt idx="2">
                  <c:v>2127.336</c:v>
                </c:pt>
                <c:pt idx="3">
                  <c:v>1807.77</c:v>
                </c:pt>
                <c:pt idx="4">
                  <c:v>2752.464</c:v>
                </c:pt>
                <c:pt idx="5">
                  <c:v>2301.121</c:v>
                </c:pt>
                <c:pt idx="6">
                  <c:v>1847.715</c:v>
                </c:pt>
                <c:pt idx="7">
                  <c:v>1335.561</c:v>
                </c:pt>
                <c:pt idx="8">
                  <c:v>1388.04</c:v>
                </c:pt>
                <c:pt idx="9">
                  <c:v>53347.245</c:v>
                </c:pt>
              </c:numCache>
            </c:numRef>
          </c:val>
        </c:ser>
        <c:ser>
          <c:idx val="4"/>
          <c:order val="4"/>
          <c:tx>
            <c:strRef>
              <c:f>'Absolute (min.avg.max)'!$L$2</c:f>
              <c:strCache>
                <c:ptCount val="1"/>
                <c:pt idx="0">
                  <c:v>master</c:v>
                </c:pt>
              </c:strCache>
            </c:strRef>
          </c:tx>
          <c:val>
            <c:numRef>
              <c:f>'Absolute (min.avg.max)'!$M$4:$M$13</c:f>
              <c:numCache>
                <c:formatCode>General</c:formatCode>
                <c:ptCount val="10"/>
                <c:pt idx="0">
                  <c:v>1625.4875</c:v>
                </c:pt>
                <c:pt idx="1">
                  <c:v>1332.88575</c:v>
                </c:pt>
                <c:pt idx="2">
                  <c:v>2166.351</c:v>
                </c:pt>
                <c:pt idx="3">
                  <c:v>1874.83575</c:v>
                </c:pt>
                <c:pt idx="4">
                  <c:v>2771.4885</c:v>
                </c:pt>
                <c:pt idx="5">
                  <c:v>2357.7925</c:v>
                </c:pt>
                <c:pt idx="6">
                  <c:v>1923.0525</c:v>
                </c:pt>
                <c:pt idx="7">
                  <c:v>1350.63325</c:v>
                </c:pt>
                <c:pt idx="8">
                  <c:v>1402.40375</c:v>
                </c:pt>
                <c:pt idx="9">
                  <c:v>53754.95375</c:v>
                </c:pt>
              </c:numCache>
            </c:numRef>
          </c:val>
        </c:ser>
        <c:ser>
          <c:idx val="2"/>
          <c:order val="2"/>
          <c:tx>
            <c:strRef>
              <c:f>'Absolute (min.avg.max)'!$P$2:$P$3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'Absolute (min.avg.max)'!$Q$4:$Q$13</c:f>
              <c:numCache>
                <c:formatCode>General</c:formatCode>
                <c:ptCount val="10"/>
                <c:pt idx="0">
                  <c:v>1677.411</c:v>
                </c:pt>
                <c:pt idx="1">
                  <c:v>1358.843</c:v>
                </c:pt>
                <c:pt idx="2">
                  <c:v>2169.676</c:v>
                </c:pt>
                <c:pt idx="3">
                  <c:v>1952.071</c:v>
                </c:pt>
                <c:pt idx="4">
                  <c:v>2705.129</c:v>
                </c:pt>
                <c:pt idx="5">
                  <c:v>2315.716</c:v>
                </c:pt>
                <c:pt idx="6">
                  <c:v>1928.53</c:v>
                </c:pt>
                <c:pt idx="7">
                  <c:v>1398.2</c:v>
                </c:pt>
                <c:pt idx="8">
                  <c:v>1427.771</c:v>
                </c:pt>
                <c:pt idx="9">
                  <c:v>31030.669</c:v>
                </c:pt>
              </c:numCache>
            </c:numRef>
          </c:val>
        </c:ser>
        <c:ser>
          <c:idx val="3"/>
          <c:order val="3"/>
          <c:tx>
            <c:strRef>
              <c:f>'Absolute (min.avg.max)'!$O$2:$O$3</c:f>
              <c:strCache>
                <c:ptCount val="1"/>
                <c:pt idx="0">
                  <c:v>0001 min</c:v>
                </c:pt>
              </c:strCache>
            </c:strRef>
          </c:tx>
          <c:val>
            <c:numRef>
              <c:f>'Absolute (min.avg.max)'!$O$4:$O$13</c:f>
              <c:numCache>
                <c:formatCode>General</c:formatCode>
                <c:ptCount val="10"/>
                <c:pt idx="0">
                  <c:v>1660.019</c:v>
                </c:pt>
                <c:pt idx="1">
                  <c:v>1351.746</c:v>
                </c:pt>
                <c:pt idx="2">
                  <c:v>2119.195</c:v>
                </c:pt>
                <c:pt idx="3">
                  <c:v>1896.907</c:v>
                </c:pt>
                <c:pt idx="4">
                  <c:v>2663.27</c:v>
                </c:pt>
                <c:pt idx="5">
                  <c:v>2278.555</c:v>
                </c:pt>
                <c:pt idx="6">
                  <c:v>1895.478</c:v>
                </c:pt>
                <c:pt idx="7">
                  <c:v>1381.686</c:v>
                </c:pt>
                <c:pt idx="8">
                  <c:v>1417.68</c:v>
                </c:pt>
                <c:pt idx="9">
                  <c:v>30728.843</c:v>
                </c:pt>
              </c:numCache>
            </c:numRef>
          </c:val>
        </c:ser>
        <c:ser>
          <c:idx val="4"/>
          <c:order val="4"/>
          <c:tx>
            <c:strRef>
              <c:f>'Absolute (min.avg.max)'!$O$2</c:f>
              <c:strCache>
                <c:ptCount val="1"/>
                <c:pt idx="0">
                  <c:v>0001</c:v>
                </c:pt>
              </c:strCache>
            </c:strRef>
          </c:tx>
          <c:val>
            <c:numRef>
              <c:f>'Absolute (min.avg.max)'!$P$4:$P$13</c:f>
              <c:numCache>
                <c:formatCode>General</c:formatCode>
                <c:ptCount val="10"/>
                <c:pt idx="0">
                  <c:v>1668.59366666667</c:v>
                </c:pt>
                <c:pt idx="1">
                  <c:v>1355.74566666667</c:v>
                </c:pt>
                <c:pt idx="2">
                  <c:v>2141.90933333333</c:v>
                </c:pt>
                <c:pt idx="3">
                  <c:v>1919.17266666667</c:v>
                </c:pt>
                <c:pt idx="4">
                  <c:v>2686.868</c:v>
                </c:pt>
                <c:pt idx="5">
                  <c:v>2295.71033333333</c:v>
                </c:pt>
                <c:pt idx="6">
                  <c:v>1906.67533333333</c:v>
                </c:pt>
                <c:pt idx="7">
                  <c:v>1387.666</c:v>
                </c:pt>
                <c:pt idx="8">
                  <c:v>1422.16</c:v>
                </c:pt>
                <c:pt idx="9">
                  <c:v>30875.63</c:v>
                </c:pt>
              </c:numCache>
            </c:numRef>
          </c:val>
        </c:ser>
        <c:ser>
          <c:idx val="2"/>
          <c:order val="2"/>
          <c:tx>
            <c:strRef>
              <c:f>'Absolute (min.avg.max)'!$S$2:$S$3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'Absolute (min.avg.max)'!$T$4:$T$13</c:f>
              <c:numCache>
                <c:formatCode>General</c:formatCode>
                <c:ptCount val="10"/>
                <c:pt idx="0">
                  <c:v>1609.564</c:v>
                </c:pt>
                <c:pt idx="1">
                  <c:v>1346.924</c:v>
                </c:pt>
                <c:pt idx="2">
                  <c:v>2045.832</c:v>
                </c:pt>
                <c:pt idx="3">
                  <c:v>1866.041</c:v>
                </c:pt>
                <c:pt idx="4">
                  <c:v>2578.841</c:v>
                </c:pt>
                <c:pt idx="5">
                  <c:v>2121.395</c:v>
                </c:pt>
                <c:pt idx="6">
                  <c:v>1875.918</c:v>
                </c:pt>
                <c:pt idx="7">
                  <c:v>1360.853</c:v>
                </c:pt>
                <c:pt idx="8">
                  <c:v>1390.8</c:v>
                </c:pt>
                <c:pt idx="9">
                  <c:v>14280.593</c:v>
                </c:pt>
              </c:numCache>
            </c:numRef>
          </c:val>
        </c:ser>
        <c:ser>
          <c:idx val="3"/>
          <c:order val="3"/>
          <c:tx>
            <c:strRef>
              <c:f>'Absolute (min.avg.max)'!$R$2:$R$3</c:f>
              <c:strCache>
                <c:ptCount val="1"/>
                <c:pt idx="0">
                  <c:v>0006 min</c:v>
                </c:pt>
              </c:strCache>
            </c:strRef>
          </c:tx>
          <c:val>
            <c:numRef>
              <c:f>'Absolute (min.avg.max)'!$R$4:$R$13</c:f>
              <c:numCache>
                <c:formatCode>General</c:formatCode>
                <c:ptCount val="10"/>
                <c:pt idx="0">
                  <c:v>1587.19</c:v>
                </c:pt>
                <c:pt idx="1">
                  <c:v>1331.127</c:v>
                </c:pt>
                <c:pt idx="2">
                  <c:v>2015.274</c:v>
                </c:pt>
                <c:pt idx="3">
                  <c:v>1824.13</c:v>
                </c:pt>
                <c:pt idx="4">
                  <c:v>2549.382</c:v>
                </c:pt>
                <c:pt idx="5">
                  <c:v>2081.201</c:v>
                </c:pt>
                <c:pt idx="6">
                  <c:v>1808.499</c:v>
                </c:pt>
                <c:pt idx="7">
                  <c:v>1328.522</c:v>
                </c:pt>
                <c:pt idx="8">
                  <c:v>1358.039</c:v>
                </c:pt>
                <c:pt idx="9">
                  <c:v>14166.351</c:v>
                </c:pt>
              </c:numCache>
            </c:numRef>
          </c:val>
        </c:ser>
        <c:ser>
          <c:idx val="4"/>
          <c:order val="4"/>
          <c:tx>
            <c:strRef>
              <c:f>'Absolute (min.avg.max)'!$R$2</c:f>
              <c:strCache>
                <c:ptCount val="1"/>
                <c:pt idx="0">
                  <c:v>0006</c:v>
                </c:pt>
              </c:strCache>
            </c:strRef>
          </c:tx>
          <c:val>
            <c:numRef>
              <c:f>'Absolute (min.avg.max)'!$S$4:$S$13</c:f>
              <c:numCache>
                <c:formatCode>General</c:formatCode>
                <c:ptCount val="10"/>
                <c:pt idx="0">
                  <c:v>1600.863</c:v>
                </c:pt>
                <c:pt idx="1">
                  <c:v>1338.783</c:v>
                </c:pt>
                <c:pt idx="2">
                  <c:v>2035.01133333333</c:v>
                </c:pt>
                <c:pt idx="3">
                  <c:v>1845.64233333333</c:v>
                </c:pt>
                <c:pt idx="4">
                  <c:v>2568.053</c:v>
                </c:pt>
                <c:pt idx="5">
                  <c:v>2101.399</c:v>
                </c:pt>
                <c:pt idx="6">
                  <c:v>1840.25033333333</c:v>
                </c:pt>
                <c:pt idx="7">
                  <c:v>1341.21</c:v>
                </c:pt>
                <c:pt idx="8">
                  <c:v>1370.039</c:v>
                </c:pt>
                <c:pt idx="9">
                  <c:v>14226.5283333333</c:v>
                </c:pt>
              </c:numCache>
            </c:numRef>
          </c:val>
        </c:ser>
        <c:hiLowLines>
          <c:spPr>
            <a:solidFill>
              <a:srgbClr val="004586"/>
            </a:solidFill>
            <a:ln w="27360">
              <a:solidFill>
                <a:srgbClr val="004586"/>
              </a:solidFill>
              <a:bevel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0">
                <a:solidFill>
                  <a:srgbClr val="000000"/>
                </a:solidFill>
              </a:ln>
            </c:spPr>
          </c:upBars>
          <c:downBars>
            <c:spPr>
              <a:solidFill>
                <a:srgbClr val="000000"/>
              </a:solidFill>
              <a:ln w="0">
                <a:solidFill>
                  <a:srgbClr val="b3b3b3"/>
                </a:solidFill>
              </a:ln>
            </c:spPr>
          </c:downBars>
        </c:upDownBars>
        <c:axId val="89038746"/>
        <c:axId val="24385842"/>
      </c:stockChart>
      <c:catAx>
        <c:axId val="8903874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index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385842"/>
        <c:crosses val="autoZero"/>
        <c:auto val="1"/>
        <c:lblAlgn val="ctr"/>
        <c:lblOffset val="100"/>
        <c:noMultiLvlLbl val="0"/>
      </c:catAx>
      <c:valAx>
        <c:axId val="2438584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query duration (ms)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903874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REINDEX index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tockChart>
        <c:ser>
          <c:idx val="2"/>
          <c:order val="2"/>
          <c:tx>
            <c:strRef>
              <c:f>'Relative to master avg (min.avg'!$H$2:$H$3</c:f>
              <c:strCache>
                <c:ptCount val="1"/>
                <c:pt idx="0">
                  <c:v>max</c:v>
                </c:pt>
              </c:strCache>
            </c:strRef>
          </c:tx>
          <c:val>
            <c:numRef>
              <c:f>'Relative to master avg (min.avg'!$E$4:$E$13</c:f>
              <c:numCache>
                <c:formatCode>General</c:formatCode>
                <c:ptCount val="10"/>
                <c:pt idx="0">
                  <c:v>1.04344700332334</c:v>
                </c:pt>
                <c:pt idx="1">
                  <c:v>1.01747609496611</c:v>
                </c:pt>
                <c:pt idx="2">
                  <c:v>1.01447365596573</c:v>
                </c:pt>
                <c:pt idx="3">
                  <c:v>1.01969748138142</c:v>
                </c:pt>
                <c:pt idx="4">
                  <c:v>1.02291412697842</c:v>
                </c:pt>
                <c:pt idx="5">
                  <c:v>1.01876104157939</c:v>
                </c:pt>
                <c:pt idx="6">
                  <c:v>1.01525771333142</c:v>
                </c:pt>
                <c:pt idx="7">
                  <c:v>1.01941086636091</c:v>
                </c:pt>
                <c:pt idx="8">
                  <c:v>1.02774602647526</c:v>
                </c:pt>
                <c:pt idx="9">
                  <c:v>1.00240072090346</c:v>
                </c:pt>
              </c:numCache>
            </c:numRef>
          </c:val>
        </c:ser>
        <c:ser>
          <c:idx val="3"/>
          <c:order val="3"/>
          <c:tx>
            <c:strRef>
              <c:f>'Relative to master avg (min.avg'!$C$2:$C$3</c:f>
              <c:strCache>
                <c:ptCount val="1"/>
                <c:pt idx="0">
                  <c:v>master min</c:v>
                </c:pt>
              </c:strCache>
            </c:strRef>
          </c:tx>
          <c:val>
            <c:numRef>
              <c:f>'Relative to master avg (min.avg'!$C$4:$C$13</c:f>
              <c:numCache>
                <c:formatCode>General</c:formatCode>
                <c:ptCount val="10"/>
                <c:pt idx="0">
                  <c:v>0.969102244200529</c:v>
                </c:pt>
                <c:pt idx="1">
                  <c:v>0.977630913289288</c:v>
                </c:pt>
                <c:pt idx="2">
                  <c:v>0.979899469650124</c:v>
                </c:pt>
                <c:pt idx="3">
                  <c:v>0.985663248075932</c:v>
                </c:pt>
                <c:pt idx="4">
                  <c:v>0.977527408850942</c:v>
                </c:pt>
                <c:pt idx="5">
                  <c:v>0.978565005104729</c:v>
                </c:pt>
                <c:pt idx="6">
                  <c:v>0.975935654813334</c:v>
                </c:pt>
                <c:pt idx="7">
                  <c:v>0.98363383316546</c:v>
                </c:pt>
                <c:pt idx="8">
                  <c:v>0.968916689221417</c:v>
                </c:pt>
                <c:pt idx="9">
                  <c:v>0.996341438580393</c:v>
                </c:pt>
              </c:numCache>
            </c:numRef>
          </c:val>
        </c:ser>
        <c:ser>
          <c:idx val="4"/>
          <c:order val="4"/>
          <c:tx>
            <c:strRef>
              <c:f>'Relative to master avg (min.avg'!$C$2</c:f>
              <c:strCache>
                <c:ptCount val="1"/>
                <c:pt idx="0">
                  <c:v>master</c:v>
                </c:pt>
              </c:strCache>
            </c:strRef>
          </c:tx>
          <c:val>
            <c:numRef>
              <c:f>'Relative to master avg (min.avg'!$D$4:$D$13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'Relative to master avg (min.avg'!$E$2:$E$3</c:f>
              <c:strCache>
                <c:ptCount val="1"/>
                <c:pt idx="0">
                  <c:v>max</c:v>
                </c:pt>
              </c:strCache>
            </c:strRef>
          </c:tx>
          <c:val>
            <c:numRef>
              <c:f>'Relative to master avg (min.avg'!$H$4:$H$13</c:f>
              <c:numCache>
                <c:formatCode>General</c:formatCode>
                <c:ptCount val="10"/>
                <c:pt idx="0">
                  <c:v>0.985237710900343</c:v>
                </c:pt>
                <c:pt idx="1">
                  <c:v>0.936741015621366</c:v>
                </c:pt>
                <c:pt idx="2">
                  <c:v>1.01688616277773</c:v>
                </c:pt>
                <c:pt idx="3">
                  <c:v>1.01617342978855</c:v>
                </c:pt>
                <c:pt idx="4">
                  <c:v>1.01660665313784</c:v>
                </c:pt>
                <c:pt idx="5">
                  <c:v>1.0097226728827</c:v>
                </c:pt>
                <c:pt idx="6">
                  <c:v>0.991952865963913</c:v>
                </c:pt>
                <c:pt idx="7">
                  <c:v>0.98263747398765</c:v>
                </c:pt>
                <c:pt idx="8">
                  <c:v>1.00816244528529</c:v>
                </c:pt>
                <c:pt idx="9">
                  <c:v>1.01761259487095</c:v>
                </c:pt>
              </c:numCache>
            </c:numRef>
          </c:val>
        </c:ser>
        <c:ser>
          <c:idx val="3"/>
          <c:order val="3"/>
          <c:tx>
            <c:strRef>
              <c:f>'Relative to master avg (min.avg'!$D$2:$D$3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'Relative to master avg (min.avg'!$F$4:$F$13</c:f>
              <c:numCache>
                <c:formatCode>General</c:formatCode>
                <c:ptCount val="10"/>
                <c:pt idx="0">
                  <c:v>0.949207546345794</c:v>
                </c:pt>
                <c:pt idx="1">
                  <c:v>0.905545509903693</c:v>
                </c:pt>
                <c:pt idx="2">
                  <c:v>0.987154993868327</c:v>
                </c:pt>
                <c:pt idx="3">
                  <c:v>0.975766516770054</c:v>
                </c:pt>
                <c:pt idx="4">
                  <c:v>0.994148779849761</c:v>
                </c:pt>
                <c:pt idx="5">
                  <c:v>1.00111884664759</c:v>
                </c:pt>
                <c:pt idx="6">
                  <c:v>0.975574284422412</c:v>
                </c:pt>
                <c:pt idx="7">
                  <c:v>0.969360746108577</c:v>
                </c:pt>
                <c:pt idx="8">
                  <c:v>0.985666968106192</c:v>
                </c:pt>
                <c:pt idx="9">
                  <c:v>1.00629941398695</c:v>
                </c:pt>
              </c:numCache>
            </c:numRef>
          </c:val>
        </c:ser>
        <c:ser>
          <c:idx val="4"/>
          <c:order val="4"/>
          <c:tx>
            <c:strRef>
              <c:f>'Relative to master avg (min.avg'!$F$2</c:f>
              <c:strCache>
                <c:ptCount val="1"/>
                <c:pt idx="0">
                  <c:v>0001</c:v>
                </c:pt>
              </c:strCache>
            </c:strRef>
          </c:tx>
          <c:val>
            <c:numRef>
              <c:f>'Relative to master avg (min.avg'!$G$4:$G$13</c:f>
              <c:numCache>
                <c:formatCode>General</c:formatCode>
                <c:ptCount val="10"/>
                <c:pt idx="0">
                  <c:v>0.970349722158999</c:v>
                </c:pt>
                <c:pt idx="1">
                  <c:v>0.917009240489089</c:v>
                </c:pt>
                <c:pt idx="2">
                  <c:v>1.00033422405892</c:v>
                </c:pt>
                <c:pt idx="3">
                  <c:v>0.992284768015736</c:v>
                </c:pt>
                <c:pt idx="4">
                  <c:v>1.00305440454673</c:v>
                </c:pt>
                <c:pt idx="5">
                  <c:v>1.00461751460891</c:v>
                </c:pt>
                <c:pt idx="6">
                  <c:v>0.983425233307544</c:v>
                </c:pt>
                <c:pt idx="7">
                  <c:v>0.976419902516412</c:v>
                </c:pt>
                <c:pt idx="8">
                  <c:v>0.995609069121671</c:v>
                </c:pt>
                <c:pt idx="9">
                  <c:v>1.01224435988527</c:v>
                </c:pt>
              </c:numCache>
            </c:numRef>
          </c:val>
        </c:ser>
        <c:ser>
          <c:idx val="2"/>
          <c:order val="2"/>
          <c:tx>
            <c:strRef>
              <c:f>'Relative to master avg (min.avg'!$I$2:$I$3</c:f>
              <c:strCache>
                <c:ptCount val="1"/>
                <c:pt idx="0">
                  <c:v>0006 min</c:v>
                </c:pt>
              </c:strCache>
            </c:strRef>
          </c:tx>
          <c:val>
            <c:numRef>
              <c:f>'Relative to master avg (min.avg'!$K$4:$K$13</c:f>
              <c:numCache>
                <c:formatCode>General</c:formatCode>
                <c:ptCount val="10"/>
                <c:pt idx="0">
                  <c:v>1.01765981981558</c:v>
                </c:pt>
                <c:pt idx="1">
                  <c:v>0.925628385935261</c:v>
                </c:pt>
                <c:pt idx="2">
                  <c:v>0.930617578200467</c:v>
                </c:pt>
                <c:pt idx="3">
                  <c:v>1.00849493136157</c:v>
                </c:pt>
                <c:pt idx="4">
                  <c:v>0.949351409187712</c:v>
                </c:pt>
                <c:pt idx="5">
                  <c:v>0.88363093146524</c:v>
                </c:pt>
                <c:pt idx="6">
                  <c:v>0.982920377614344</c:v>
                </c:pt>
                <c:pt idx="7">
                  <c:v>0.984963924300886</c:v>
                </c:pt>
                <c:pt idx="8">
                  <c:v>0.98307927106323</c:v>
                </c:pt>
                <c:pt idx="9">
                  <c:v>0.206243992145994</c:v>
                </c:pt>
              </c:numCache>
            </c:numRef>
          </c:val>
        </c:ser>
        <c:ser>
          <c:idx val="3"/>
          <c:order val="3"/>
          <c:tx>
            <c:strRef>
              <c:f>'Relative to master avg (min.avg'!$G$2:$G$3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'Relative to master avg (min.avg'!$I$4:$I$13</c:f>
              <c:numCache>
                <c:formatCode>General</c:formatCode>
                <c:ptCount val="10"/>
                <c:pt idx="0">
                  <c:v>0.959215365479407</c:v>
                </c:pt>
                <c:pt idx="1">
                  <c:v>0.891639338279754</c:v>
                </c:pt>
                <c:pt idx="2">
                  <c:v>0.91259302242648</c:v>
                </c:pt>
                <c:pt idx="3">
                  <c:v>0.977340134966199</c:v>
                </c:pt>
                <c:pt idx="4">
                  <c:v>0.925019778114794</c:v>
                </c:pt>
                <c:pt idx="5">
                  <c:v>0.862216976669392</c:v>
                </c:pt>
                <c:pt idx="6">
                  <c:v>0.961812095368126</c:v>
                </c:pt>
                <c:pt idx="7">
                  <c:v>0.956853052740532</c:v>
                </c:pt>
                <c:pt idx="8">
                  <c:v>0.973858267097688</c:v>
                </c:pt>
                <c:pt idx="9">
                  <c:v>0.204761567817863</c:v>
                </c:pt>
              </c:numCache>
            </c:numRef>
          </c:val>
        </c:ser>
        <c:ser>
          <c:idx val="4"/>
          <c:order val="4"/>
          <c:tx>
            <c:strRef>
              <c:f>'Relative to master avg (min.avg'!$I$2</c:f>
              <c:strCache>
                <c:ptCount val="1"/>
                <c:pt idx="0">
                  <c:v>0006</c:v>
                </c:pt>
              </c:strCache>
            </c:strRef>
          </c:tx>
          <c:val>
            <c:numRef>
              <c:f>'Relative to master avg (min.avg'!$J$4:$J$13</c:f>
              <c:numCache>
                <c:formatCode>General</c:formatCode>
                <c:ptCount val="10"/>
                <c:pt idx="0">
                  <c:v>0.989747220540161</c:v>
                </c:pt>
                <c:pt idx="1">
                  <c:v>0.908790808025804</c:v>
                </c:pt>
                <c:pt idx="2">
                  <c:v>0.923472846487981</c:v>
                </c:pt>
                <c:pt idx="3">
                  <c:v>0.995070988586923</c:v>
                </c:pt>
                <c:pt idx="4">
                  <c:v>0.938740411696026</c:v>
                </c:pt>
                <c:pt idx="5">
                  <c:v>0.874456493916954</c:v>
                </c:pt>
                <c:pt idx="6">
                  <c:v>0.969524282746941</c:v>
                </c:pt>
                <c:pt idx="7">
                  <c:v>0.967228569712696</c:v>
                </c:pt>
                <c:pt idx="8">
                  <c:v>0.978914460763004</c:v>
                </c:pt>
                <c:pt idx="9">
                  <c:v>0.205279790391127</c:v>
                </c:pt>
              </c:numCache>
            </c:numRef>
          </c:val>
        </c:ser>
        <c:hiLowLines>
          <c:spPr>
            <a:solidFill>
              <a:srgbClr val="004586"/>
            </a:solidFill>
            <a:ln w="28800">
              <a:solidFill>
                <a:srgbClr val="004586"/>
              </a:solidFill>
              <a:bevel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0">
                <a:solidFill>
                  <a:srgbClr val="000000"/>
                </a:solidFill>
              </a:ln>
            </c:spPr>
          </c:upBars>
          <c:downBars>
            <c:spPr>
              <a:solidFill>
                <a:srgbClr val="000000"/>
              </a:solidFill>
              <a:ln w="0">
                <a:solidFill>
                  <a:srgbClr val="b3b3b3"/>
                </a:solidFill>
              </a:ln>
            </c:spPr>
          </c:downBars>
        </c:upDownBars>
        <c:axId val="71752734"/>
        <c:axId val="93881011"/>
      </c:stockChart>
      <c:catAx>
        <c:axId val="7175273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index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3881011"/>
        <c:crosses val="autoZero"/>
        <c:auto val="1"/>
        <c:lblAlgn val="ctr"/>
        <c:lblOffset val="100"/>
        <c:noMultiLvlLbl val="0"/>
      </c:catAx>
      <c:valAx>
        <c:axId val="9388101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Query performance (% of master time taken)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1752734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INSERT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tockChart>
        <c:ser>
          <c:idx val="2"/>
          <c:order val="2"/>
          <c:tx>
            <c:strRef>
              <c:f>'Relative to master avg (min.avg'!$M$2:$M$3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'Relative to master avg (min.avg'!$N$4:$N$13</c:f>
              <c:numCache>
                <c:formatCode>General</c:formatCode>
                <c:ptCount val="10"/>
                <c:pt idx="0">
                  <c:v>1.02268827044194</c:v>
                </c:pt>
                <c:pt idx="1">
                  <c:v>1.00369442767319</c:v>
                </c:pt>
                <c:pt idx="2">
                  <c:v>1.01044290606647</c:v>
                </c:pt>
                <c:pt idx="3">
                  <c:v>1.02634270762119</c:v>
                </c:pt>
                <c:pt idx="4">
                  <c:v>1.01003882931501</c:v>
                </c:pt>
                <c:pt idx="5">
                  <c:v>1.01886489163062</c:v>
                </c:pt>
                <c:pt idx="6">
                  <c:v>1.02969211708989</c:v>
                </c:pt>
                <c:pt idx="7">
                  <c:v>1.01043640085123</c:v>
                </c:pt>
                <c:pt idx="8">
                  <c:v>1.00964789918738</c:v>
                </c:pt>
                <c:pt idx="9">
                  <c:v>1.00620244696983</c:v>
                </c:pt>
              </c:numCache>
            </c:numRef>
          </c:val>
        </c:ser>
        <c:ser>
          <c:idx val="3"/>
          <c:order val="3"/>
          <c:tx>
            <c:strRef>
              <c:f>'Relative to master avg (min.avg'!$L$2:$L$3</c:f>
              <c:strCache>
                <c:ptCount val="1"/>
                <c:pt idx="0">
                  <c:v>master min</c:v>
                </c:pt>
              </c:strCache>
            </c:strRef>
          </c:tx>
          <c:val>
            <c:numRef>
              <c:f>'Relative to master avg (min.avg'!$L$4:$L$13</c:f>
              <c:numCache>
                <c:formatCode>General</c:formatCode>
                <c:ptCount val="10"/>
                <c:pt idx="0">
                  <c:v>0.978253600842824</c:v>
                </c:pt>
                <c:pt idx="1">
                  <c:v>0.991744416203714</c:v>
                </c:pt>
                <c:pt idx="2">
                  <c:v>0.981990453070624</c:v>
                </c:pt>
                <c:pt idx="3">
                  <c:v>0.964228466413658</c:v>
                </c:pt>
                <c:pt idx="4">
                  <c:v>0.993135638123701</c:v>
                </c:pt>
                <c:pt idx="5">
                  <c:v>0.975964169875</c:v>
                </c:pt>
                <c:pt idx="6">
                  <c:v>0.960824002464831</c:v>
                </c:pt>
                <c:pt idx="7">
                  <c:v>0.988840604953269</c:v>
                </c:pt>
                <c:pt idx="8">
                  <c:v>0.989757764124632</c:v>
                </c:pt>
                <c:pt idx="9">
                  <c:v>0.992415419946297</c:v>
                </c:pt>
              </c:numCache>
            </c:numRef>
          </c:val>
        </c:ser>
        <c:ser>
          <c:idx val="4"/>
          <c:order val="4"/>
          <c:tx>
            <c:strRef>
              <c:f>'Relative to master avg (min.avg'!$L$2</c:f>
              <c:strCache>
                <c:ptCount val="1"/>
                <c:pt idx="0">
                  <c:v>master</c:v>
                </c:pt>
              </c:strCache>
            </c:strRef>
          </c:tx>
          <c:val>
            <c:numRef>
              <c:f>'Relative to master avg (min.avg'!$M$4:$M$13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'Relative to master avg (min.avg'!$P$2:$P$3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'Relative to master avg (min.avg'!$Q$4:$Q$13</c:f>
              <c:numCache>
                <c:formatCode>General</c:formatCode>
                <c:ptCount val="10"/>
                <c:pt idx="0">
                  <c:v>1.0319433400749</c:v>
                </c:pt>
                <c:pt idx="1">
                  <c:v>1.01947447483777</c:v>
                </c:pt>
                <c:pt idx="2">
                  <c:v>1.00153483899885</c:v>
                </c:pt>
                <c:pt idx="3">
                  <c:v>1.04119574208034</c:v>
                </c:pt>
                <c:pt idx="4">
                  <c:v>0.976056368265645</c:v>
                </c:pt>
                <c:pt idx="5">
                  <c:v>0.982154282024393</c:v>
                </c:pt>
                <c:pt idx="6">
                  <c:v>1.00284833617387</c:v>
                </c:pt>
                <c:pt idx="7">
                  <c:v>1.03521810972742</c:v>
                </c:pt>
                <c:pt idx="8">
                  <c:v>1.01808840713668</c:v>
                </c:pt>
                <c:pt idx="9">
                  <c:v>0.577261570055764</c:v>
                </c:pt>
              </c:numCache>
            </c:numRef>
          </c:val>
        </c:ser>
        <c:ser>
          <c:idx val="3"/>
          <c:order val="3"/>
          <c:tx>
            <c:strRef>
              <c:f>'Relative to master avg (min.avg'!$O$2:$O$3</c:f>
              <c:strCache>
                <c:ptCount val="1"/>
                <c:pt idx="0">
                  <c:v>0001 min</c:v>
                </c:pt>
              </c:strCache>
            </c:strRef>
          </c:tx>
          <c:val>
            <c:numRef>
              <c:f>'Relative to master avg (min.avg'!$O$4:$O$13</c:f>
              <c:numCache>
                <c:formatCode>General</c:formatCode>
                <c:ptCount val="10"/>
                <c:pt idx="0">
                  <c:v>1.02124378071194</c:v>
                </c:pt>
                <c:pt idx="1">
                  <c:v>1.01414993745713</c:v>
                </c:pt>
                <c:pt idx="2">
                  <c:v>0.978232520953437</c:v>
                </c:pt>
                <c:pt idx="3">
                  <c:v>1.01177236459247</c:v>
                </c:pt>
                <c:pt idx="4">
                  <c:v>0.960952931971394</c:v>
                </c:pt>
                <c:pt idx="5">
                  <c:v>0.966393353104652</c:v>
                </c:pt>
                <c:pt idx="6">
                  <c:v>0.985661077895689</c:v>
                </c:pt>
                <c:pt idx="7">
                  <c:v>1.02299125243659</c:v>
                </c:pt>
                <c:pt idx="8">
                  <c:v>1.01089290441501</c:v>
                </c:pt>
                <c:pt idx="9">
                  <c:v>0.571646720094146</c:v>
                </c:pt>
              </c:numCache>
            </c:numRef>
          </c:val>
        </c:ser>
        <c:ser>
          <c:idx val="4"/>
          <c:order val="4"/>
          <c:tx>
            <c:strRef>
              <c:f>'Relative to master avg (min.avg'!$O$2</c:f>
              <c:strCache>
                <c:ptCount val="1"/>
                <c:pt idx="0">
                  <c:v>0001</c:v>
                </c:pt>
              </c:strCache>
            </c:strRef>
          </c:tx>
          <c:val>
            <c:numRef>
              <c:f>'Relative to master avg (min.avg'!$P$4:$P$13</c:f>
              <c:numCache>
                <c:formatCode>General</c:formatCode>
                <c:ptCount val="10"/>
                <c:pt idx="0">
                  <c:v>1.02651891612004</c:v>
                </c:pt>
                <c:pt idx="1">
                  <c:v>1.01715069477385</c:v>
                </c:pt>
                <c:pt idx="2">
                  <c:v>0.988717587008446</c:v>
                </c:pt>
                <c:pt idx="3">
                  <c:v>1.02364842715777</c:v>
                </c:pt>
                <c:pt idx="4">
                  <c:v>0.969467490123087</c:v>
                </c:pt>
                <c:pt idx="5">
                  <c:v>0.973669367992872</c:v>
                </c:pt>
                <c:pt idx="6">
                  <c:v>0.991483765177151</c:v>
                </c:pt>
                <c:pt idx="7">
                  <c:v>1.027418805216</c:v>
                </c:pt>
                <c:pt idx="8">
                  <c:v>1.01408741954662</c:v>
                </c:pt>
                <c:pt idx="9">
                  <c:v>0.574377389358278</c:v>
                </c:pt>
              </c:numCache>
            </c:numRef>
          </c:val>
        </c:ser>
        <c:ser>
          <c:idx val="2"/>
          <c:order val="2"/>
          <c:tx>
            <c:strRef>
              <c:f>'Relative to master avg (min.avg'!$S$2:$S$3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'Relative to master avg (min.avg'!$T$4:$T$13</c:f>
              <c:numCache>
                <c:formatCode>General</c:formatCode>
                <c:ptCount val="10"/>
                <c:pt idx="0">
                  <c:v>0.990203861918348</c:v>
                </c:pt>
                <c:pt idx="1">
                  <c:v>1.01053222303562</c:v>
                </c:pt>
                <c:pt idx="2">
                  <c:v>0.944367740961645</c:v>
                </c:pt>
                <c:pt idx="3">
                  <c:v>0.995309055739949</c:v>
                </c:pt>
                <c:pt idx="4">
                  <c:v>0.930489518538504</c:v>
                </c:pt>
                <c:pt idx="5">
                  <c:v>0.899737784389424</c:v>
                </c:pt>
                <c:pt idx="6">
                  <c:v>0.975489748719809</c:v>
                </c:pt>
                <c:pt idx="7">
                  <c:v>1.00756663587247</c:v>
                </c:pt>
                <c:pt idx="8">
                  <c:v>0.991725813625356</c:v>
                </c:pt>
                <c:pt idx="9">
                  <c:v>0.265660967106683</c:v>
                </c:pt>
              </c:numCache>
            </c:numRef>
          </c:val>
        </c:ser>
        <c:ser>
          <c:idx val="3"/>
          <c:order val="3"/>
          <c:tx>
            <c:strRef>
              <c:f>'Relative to master avg (min.avg'!$R$2:$R$3</c:f>
              <c:strCache>
                <c:ptCount val="1"/>
                <c:pt idx="0">
                  <c:v>0006 min</c:v>
                </c:pt>
              </c:strCache>
            </c:strRef>
          </c:tx>
          <c:val>
            <c:numRef>
              <c:f>'Relative to master avg (min.avg'!$R$4:$R$13</c:f>
              <c:numCache>
                <c:formatCode>General</c:formatCode>
                <c:ptCount val="10"/>
                <c:pt idx="0">
                  <c:v>0.976439375879544</c:v>
                </c:pt>
                <c:pt idx="1">
                  <c:v>0.998680494558517</c:v>
                </c:pt>
                <c:pt idx="2">
                  <c:v>0.930261993555061</c:v>
                </c:pt>
                <c:pt idx="3">
                  <c:v>0.972954564153153</c:v>
                </c:pt>
                <c:pt idx="4">
                  <c:v>0.919860212301079</c:v>
                </c:pt>
                <c:pt idx="5">
                  <c:v>0.882690482729078</c:v>
                </c:pt>
                <c:pt idx="6">
                  <c:v>0.940431423479078</c:v>
                </c:pt>
                <c:pt idx="7">
                  <c:v>0.983628975519446</c:v>
                </c:pt>
                <c:pt idx="8">
                  <c:v>0.968365208664053</c:v>
                </c:pt>
                <c:pt idx="9">
                  <c:v>0.263535730416287</c:v>
                </c:pt>
              </c:numCache>
            </c:numRef>
          </c:val>
        </c:ser>
        <c:ser>
          <c:idx val="4"/>
          <c:order val="4"/>
          <c:tx>
            <c:strRef>
              <c:f>'Relative to master avg (min.avg'!$R$2</c:f>
              <c:strCache>
                <c:ptCount val="1"/>
                <c:pt idx="0">
                  <c:v>0006</c:v>
                </c:pt>
              </c:strCache>
            </c:strRef>
          </c:tx>
          <c:val>
            <c:numRef>
              <c:f>'Relative to master avg (min.avg'!$S$4:$S$13</c:f>
              <c:numCache>
                <c:formatCode>General</c:formatCode>
                <c:ptCount val="10"/>
                <c:pt idx="0">
                  <c:v>0.984851006236591</c:v>
                </c:pt>
                <c:pt idx="1">
                  <c:v>1.0044244227234</c:v>
                </c:pt>
                <c:pt idx="2">
                  <c:v>0.939372859399669</c:v>
                </c:pt>
                <c:pt idx="3">
                  <c:v>0.984428813741861</c:v>
                </c:pt>
                <c:pt idx="4">
                  <c:v>0.926597025389064</c:v>
                </c:pt>
                <c:pt idx="5">
                  <c:v>0.891256970238051</c:v>
                </c:pt>
                <c:pt idx="6">
                  <c:v>0.95694232650088</c:v>
                </c:pt>
                <c:pt idx="7">
                  <c:v>0.993023087503584</c:v>
                </c:pt>
                <c:pt idx="8">
                  <c:v>0.976921945623719</c:v>
                </c:pt>
                <c:pt idx="9">
                  <c:v>0.26465520553691</c:v>
                </c:pt>
              </c:numCache>
            </c:numRef>
          </c:val>
        </c:ser>
        <c:hiLowLines>
          <c:spPr>
            <a:solidFill>
              <a:srgbClr val="004586"/>
            </a:solidFill>
            <a:ln w="27360">
              <a:solidFill>
                <a:srgbClr val="004586"/>
              </a:solidFill>
              <a:bevel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0">
                <a:solidFill>
                  <a:srgbClr val="000000"/>
                </a:solidFill>
              </a:ln>
            </c:spPr>
          </c:upBars>
          <c:downBars>
            <c:spPr>
              <a:solidFill>
                <a:srgbClr val="000000"/>
              </a:solidFill>
              <a:ln w="0">
                <a:solidFill>
                  <a:srgbClr val="b3b3b3"/>
                </a:solidFill>
              </a:ln>
            </c:spPr>
          </c:downBars>
        </c:upDownBars>
        <c:axId val="49816402"/>
        <c:axId val="75522718"/>
      </c:stockChart>
      <c:catAx>
        <c:axId val="4981640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index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5522718"/>
        <c:crosses val="autoZero"/>
        <c:auto val="1"/>
        <c:lblAlgn val="ctr"/>
        <c:lblOffset val="100"/>
        <c:noMultiLvlLbl val="0"/>
      </c:catAx>
      <c:valAx>
        <c:axId val="7552271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Query performance (% of master time taken)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816402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REINDEX index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tockChart>
        <c:ser>
          <c:idx val="2"/>
          <c:order val="2"/>
          <c:tx>
            <c:strRef>
              <c:f>'pct performance improvement (mi'!$H$2:$H$3</c:f>
              <c:strCache>
                <c:ptCount val="1"/>
                <c:pt idx="0">
                  <c:v>max</c:v>
                </c:pt>
              </c:strCache>
            </c:strRef>
          </c:tx>
          <c:val>
            <c:numRef>
              <c:f>'pct performance improvement (mi'!$E$4:$E$13</c:f>
              <c:numCache>
                <c:formatCode>General</c:formatCode>
                <c:ptCount val="10"/>
                <c:pt idx="0">
                  <c:v>-0.0416379587894399</c:v>
                </c:pt>
                <c:pt idx="1">
                  <c:v>-0.0171759268375704</c:v>
                </c:pt>
                <c:pt idx="2">
                  <c:v>-0.0142671580288085</c:v>
                </c:pt>
                <c:pt idx="3">
                  <c:v>-0.0193169854207484</c:v>
                </c:pt>
                <c:pt idx="4">
                  <c:v>-0.0224008314814368</c:v>
                </c:pt>
                <c:pt idx="5">
                  <c:v>-0.0184155467412672</c:v>
                </c:pt>
                <c:pt idx="6">
                  <c:v>-0.0150284140973006</c:v>
                </c:pt>
                <c:pt idx="7">
                  <c:v>-0.0190412590265983</c:v>
                </c:pt>
                <c:pt idx="8">
                  <c:v>-0.026996967889452</c:v>
                </c:pt>
                <c:pt idx="9">
                  <c:v>-0.00239497124593113</c:v>
                </c:pt>
              </c:numCache>
            </c:numRef>
          </c:val>
        </c:ser>
        <c:ser>
          <c:idx val="3"/>
          <c:order val="3"/>
          <c:tx>
            <c:strRef>
              <c:f>'pct performance improvement (mi'!$C$2:$C$3</c:f>
              <c:strCache>
                <c:ptCount val="1"/>
                <c:pt idx="0">
                  <c:v>master min</c:v>
                </c:pt>
              </c:strCache>
            </c:strRef>
          </c:tx>
          <c:val>
            <c:numRef>
              <c:f>'pct performance improvement (mi'!$C$4:$C$13</c:f>
              <c:numCache>
                <c:formatCode>General</c:formatCode>
                <c:ptCount val="10"/>
                <c:pt idx="0">
                  <c:v>0.0318828647693001</c:v>
                </c:pt>
                <c:pt idx="1">
                  <c:v>0.0228809118110329</c:v>
                </c:pt>
                <c:pt idx="2">
                  <c:v>0.0205128495038911</c:v>
                </c:pt>
                <c:pt idx="3">
                  <c:v>0.0145452840532041</c:v>
                </c:pt>
                <c:pt idx="4">
                  <c:v>0.0229892184562623</c:v>
                </c:pt>
                <c:pt idx="5">
                  <c:v>0.0219045181295616</c:v>
                </c:pt>
                <c:pt idx="6">
                  <c:v>0.0246577170000708</c:v>
                </c:pt>
                <c:pt idx="7">
                  <c:v>0.01663847489047</c:v>
                </c:pt>
                <c:pt idx="8">
                  <c:v>0.0320804782540807</c:v>
                </c:pt>
                <c:pt idx="9">
                  <c:v>0.00367199564119303</c:v>
                </c:pt>
              </c:numCache>
            </c:numRef>
          </c:val>
        </c:ser>
        <c:ser>
          <c:idx val="4"/>
          <c:order val="4"/>
          <c:tx>
            <c:strRef>
              <c:f>'pct performance improvement (mi'!$C$2</c:f>
              <c:strCache>
                <c:ptCount val="1"/>
                <c:pt idx="0">
                  <c:v>master</c:v>
                </c:pt>
              </c:strCache>
            </c:strRef>
          </c:tx>
          <c:val>
            <c:numRef>
              <c:f>'pct performance improvement (mi'!$D$4:$D$13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'pct performance improvement (mi'!$E$2:$E$3</c:f>
              <c:strCache>
                <c:ptCount val="1"/>
                <c:pt idx="0">
                  <c:v>max</c:v>
                </c:pt>
              </c:strCache>
            </c:strRef>
          </c:tx>
          <c:val>
            <c:numRef>
              <c:f>'pct performance improvement (mi'!$H$4:$H$13</c:f>
              <c:numCache>
                <c:formatCode>General</c:formatCode>
                <c:ptCount val="10"/>
                <c:pt idx="0">
                  <c:v>0.0149834795565906</c:v>
                </c:pt>
                <c:pt idx="1">
                  <c:v>0.0675309219130031</c:v>
                </c:pt>
                <c:pt idx="2">
                  <c:v>-0.016605755290846</c:v>
                </c:pt>
                <c:pt idx="3">
                  <c:v>-0.0159160132654821</c:v>
                </c:pt>
                <c:pt idx="4">
                  <c:v>-0.0163353771948886</c:v>
                </c:pt>
                <c:pt idx="5">
                  <c:v>-0.00962905275261994</c:v>
                </c:pt>
                <c:pt idx="6">
                  <c:v>0.00811241573284516</c:v>
                </c:pt>
                <c:pt idx="7">
                  <c:v>0.0176693098644929</c:v>
                </c:pt>
                <c:pt idx="8">
                  <c:v>-0.00809635919633767</c:v>
                </c:pt>
                <c:pt idx="9">
                  <c:v>-0.0173077603006503</c:v>
                </c:pt>
              </c:numCache>
            </c:numRef>
          </c:val>
        </c:ser>
        <c:ser>
          <c:idx val="3"/>
          <c:order val="3"/>
          <c:tx>
            <c:strRef>
              <c:f>'pct performance improvement (mi'!$D$2:$D$3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'pct performance improvement (mi'!$F$4:$F$13</c:f>
              <c:numCache>
                <c:formatCode>General</c:formatCode>
                <c:ptCount val="10"/>
                <c:pt idx="0">
                  <c:v>0.0535103769978906</c:v>
                </c:pt>
                <c:pt idx="1">
                  <c:v>0.104306728997367</c:v>
                </c:pt>
                <c:pt idx="2">
                  <c:v>0.0130121472427926</c:v>
                </c:pt>
                <c:pt idx="3">
                  <c:v>0.0248353297776223</c:v>
                </c:pt>
                <c:pt idx="4">
                  <c:v>0.00588565843346256</c:v>
                </c:pt>
                <c:pt idx="5">
                  <c:v>-0.00111759622879537</c:v>
                </c:pt>
                <c:pt idx="6">
                  <c:v>0.0250372687837392</c:v>
                </c:pt>
                <c:pt idx="7">
                  <c:v>0.0316076899280504</c:v>
                </c:pt>
                <c:pt idx="8">
                  <c:v>0.0145414550325724</c:v>
                </c:pt>
                <c:pt idx="9">
                  <c:v>-0.00625997978274517</c:v>
                </c:pt>
              </c:numCache>
            </c:numRef>
          </c:val>
        </c:ser>
        <c:ser>
          <c:idx val="4"/>
          <c:order val="4"/>
          <c:tx>
            <c:strRef>
              <c:f>'pct performance improvement (mi'!$F$2</c:f>
              <c:strCache>
                <c:ptCount val="1"/>
                <c:pt idx="0">
                  <c:v>0001</c:v>
                </c:pt>
              </c:strCache>
            </c:strRef>
          </c:tx>
          <c:val>
            <c:numRef>
              <c:f>'pct performance improvement (mi'!$G$4:$G$13</c:f>
              <c:numCache>
                <c:formatCode>General</c:formatCode>
                <c:ptCount val="10"/>
                <c:pt idx="0">
                  <c:v>0.0305562800337902</c:v>
                </c:pt>
                <c:pt idx="1">
                  <c:v>0.0905015520526786</c:v>
                </c:pt>
                <c:pt idx="2">
                  <c:v>-0.000334112390516395</c:v>
                </c:pt>
                <c:pt idx="3">
                  <c:v>0.00777521960726246</c:v>
                </c:pt>
                <c:pt idx="4">
                  <c:v>-0.00304510356854715</c:v>
                </c:pt>
                <c:pt idx="5">
                  <c:v>-0.00459629116730198</c:v>
                </c:pt>
                <c:pt idx="6">
                  <c:v>0.0168541197958789</c:v>
                </c:pt>
                <c:pt idx="7">
                  <c:v>0.0241495461356513</c:v>
                </c:pt>
                <c:pt idx="8">
                  <c:v>0.00441029618402555</c:v>
                </c:pt>
                <c:pt idx="9">
                  <c:v>-0.0120962490585399</c:v>
                </c:pt>
              </c:numCache>
            </c:numRef>
          </c:val>
        </c:ser>
        <c:ser>
          <c:idx val="2"/>
          <c:order val="2"/>
          <c:tx>
            <c:strRef>
              <c:f>'pct performance improvement (mi'!$I$2:$I$3</c:f>
              <c:strCache>
                <c:ptCount val="1"/>
                <c:pt idx="0">
                  <c:v>0006 min</c:v>
                </c:pt>
              </c:strCache>
            </c:strRef>
          </c:tx>
          <c:val>
            <c:numRef>
              <c:f>'pct performance improvement (mi'!$K$4:$K$13</c:f>
              <c:numCache>
                <c:formatCode>General</c:formatCode>
                <c:ptCount val="10"/>
                <c:pt idx="0">
                  <c:v>-0.0173533625595859</c:v>
                </c:pt>
                <c:pt idx="1">
                  <c:v>0.0803471622033221</c:v>
                </c:pt>
                <c:pt idx="2">
                  <c:v>0.0745552452745393</c:v>
                </c:pt>
                <c:pt idx="3">
                  <c:v>-0.00842337536600379</c:v>
                </c:pt>
                <c:pt idx="4">
                  <c:v>0.0533507301112286</c:v>
                </c:pt>
                <c:pt idx="5">
                  <c:v>0.13169419990968</c:v>
                </c:pt>
                <c:pt idx="6">
                  <c:v>0.0173764048183738</c:v>
                </c:pt>
                <c:pt idx="7">
                  <c:v>0.0152656105753177</c:v>
                </c:pt>
                <c:pt idx="8">
                  <c:v>0.0172119679814524</c:v>
                </c:pt>
                <c:pt idx="9">
                  <c:v>3.8486260840613</c:v>
                </c:pt>
              </c:numCache>
            </c:numRef>
          </c:val>
        </c:ser>
        <c:ser>
          <c:idx val="3"/>
          <c:order val="3"/>
          <c:tx>
            <c:strRef>
              <c:f>'pct performance improvement (mi'!$G$2:$G$3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'pct performance improvement (mi'!$I$4:$I$13</c:f>
              <c:numCache>
                <c:formatCode>General</c:formatCode>
                <c:ptCount val="10"/>
                <c:pt idx="0">
                  <c:v>0.0425187460380281</c:v>
                </c:pt>
                <c:pt idx="1">
                  <c:v>0.121529700483278</c:v>
                </c:pt>
                <c:pt idx="2">
                  <c:v>0.0957787046641167</c:v>
                </c:pt>
                <c:pt idx="3">
                  <c:v>0.0231852394300622</c:v>
                </c:pt>
                <c:pt idx="4">
                  <c:v>0.0810579661745363</c:v>
                </c:pt>
                <c:pt idx="5">
                  <c:v>0.159800870382814</c:v>
                </c:pt>
                <c:pt idx="6">
                  <c:v>0.0397041218505967</c:v>
                </c:pt>
                <c:pt idx="7">
                  <c:v>0.0450925532775284</c:v>
                </c:pt>
                <c:pt idx="8">
                  <c:v>0.0268434676641609</c:v>
                </c:pt>
                <c:pt idx="9">
                  <c:v>3.88372896660719</c:v>
                </c:pt>
              </c:numCache>
            </c:numRef>
          </c:val>
        </c:ser>
        <c:ser>
          <c:idx val="4"/>
          <c:order val="4"/>
          <c:tx>
            <c:strRef>
              <c:f>'pct performance improvement (mi'!$I$2</c:f>
              <c:strCache>
                <c:ptCount val="1"/>
                <c:pt idx="0">
                  <c:v>0006</c:v>
                </c:pt>
              </c:strCache>
            </c:strRef>
          </c:tx>
          <c:val>
            <c:numRef>
              <c:f>'pct performance improvement (mi'!$J$4:$J$13</c:f>
              <c:numCache>
                <c:formatCode>General</c:formatCode>
                <c:ptCount val="10"/>
                <c:pt idx="0">
                  <c:v>0.0103589878779788</c:v>
                </c:pt>
                <c:pt idx="1">
                  <c:v>0.100363242199085</c:v>
                </c:pt>
                <c:pt idx="2">
                  <c:v>0.0828688724341551</c:v>
                </c:pt>
                <c:pt idx="3">
                  <c:v>0.00495342691085421</c:v>
                </c:pt>
                <c:pt idx="4">
                  <c:v>0.0652572186524882</c:v>
                </c:pt>
                <c:pt idx="5">
                  <c:v>0.14356746957267</c:v>
                </c:pt>
                <c:pt idx="6">
                  <c:v>0.0314336812345875</c:v>
                </c:pt>
                <c:pt idx="7">
                  <c:v>0.0338817848371022</c:v>
                </c:pt>
                <c:pt idx="8">
                  <c:v>0.0215397157587818</c:v>
                </c:pt>
                <c:pt idx="9">
                  <c:v>3.87140014170252</c:v>
                </c:pt>
              </c:numCache>
            </c:numRef>
          </c:val>
        </c:ser>
        <c:hiLowLines>
          <c:spPr>
            <a:solidFill>
              <a:srgbClr val="004586"/>
            </a:solidFill>
            <a:ln w="28800">
              <a:solidFill>
                <a:srgbClr val="004586"/>
              </a:solidFill>
              <a:bevel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0">
                <a:solidFill>
                  <a:srgbClr val="000000"/>
                </a:solidFill>
              </a:ln>
            </c:spPr>
          </c:upBars>
          <c:downBars>
            <c:spPr>
              <a:solidFill>
                <a:srgbClr val="000000"/>
              </a:solidFill>
              <a:ln w="0">
                <a:solidFill>
                  <a:srgbClr val="b3b3b3"/>
                </a:solidFill>
              </a:ln>
            </c:spPr>
          </c:downBars>
        </c:upDownBars>
        <c:axId val="41706121"/>
        <c:axId val="87699429"/>
      </c:stockChart>
      <c:catAx>
        <c:axId val="4170612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index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7699429"/>
        <c:crosses val="autoZero"/>
        <c:auto val="1"/>
        <c:lblAlgn val="ctr"/>
        <c:lblOffset val="100"/>
        <c:noMultiLvlLbl val="0"/>
      </c:catAx>
      <c:valAx>
        <c:axId val="8769942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Perf improvement (% higher QPS)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1706121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INSERT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tockChart>
        <c:ser>
          <c:idx val="2"/>
          <c:order val="2"/>
          <c:tx>
            <c:strRef>
              <c:f>'pct performance improvement (mi'!$M$2:$M$3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'pct performance improvement (mi'!$N$4:$N$13</c:f>
              <c:numCache>
                <c:formatCode>General</c:formatCode>
                <c:ptCount val="10"/>
                <c:pt idx="0">
                  <c:v>-0.0221849326893521</c:v>
                </c:pt>
                <c:pt idx="1">
                  <c:v>-0.00368082911624223</c:v>
                </c:pt>
                <c:pt idx="2">
                  <c:v>-0.0103349788531066</c:v>
                </c:pt>
                <c:pt idx="3">
                  <c:v>-0.025666580398124</c:v>
                </c:pt>
                <c:pt idx="4">
                  <c:v>-0.00993905285979302</c:v>
                </c:pt>
                <c:pt idx="5">
                  <c:v>-0.0185155969015999</c:v>
                </c:pt>
                <c:pt idx="6">
                  <c:v>-0.028835917646726</c:v>
                </c:pt>
                <c:pt idx="7">
                  <c:v>-0.0103286073645392</c:v>
                </c:pt>
                <c:pt idx="8">
                  <c:v>-0.00955570669254358</c:v>
                </c:pt>
                <c:pt idx="9">
                  <c:v>-0.00616421376086673</c:v>
                </c:pt>
              </c:numCache>
            </c:numRef>
          </c:val>
        </c:ser>
        <c:ser>
          <c:idx val="3"/>
          <c:order val="3"/>
          <c:tx>
            <c:strRef>
              <c:f>'pct performance improvement (mi'!$L$2:$L$3</c:f>
              <c:strCache>
                <c:ptCount val="1"/>
                <c:pt idx="0">
                  <c:v>master min</c:v>
                </c:pt>
              </c:strCache>
            </c:strRef>
          </c:tx>
          <c:val>
            <c:numRef>
              <c:f>'pct performance improvement (mi'!$L$4:$L$13</c:f>
              <c:numCache>
                <c:formatCode>General</c:formatCode>
                <c:ptCount val="10"/>
                <c:pt idx="0">
                  <c:v>0.0222298176448725</c:v>
                </c:pt>
                <c:pt idx="1">
                  <c:v>0.00832430580036636</c:v>
                </c:pt>
                <c:pt idx="2">
                  <c:v>0.0183398391227338</c:v>
                </c:pt>
                <c:pt idx="3">
                  <c:v>0.0370986076768616</c:v>
                </c:pt>
                <c:pt idx="4">
                  <c:v>0.00691180702090932</c:v>
                </c:pt>
                <c:pt idx="5">
                  <c:v>0.024627779243247</c:v>
                </c:pt>
                <c:pt idx="6">
                  <c:v>0.0407733335498171</c:v>
                </c:pt>
                <c:pt idx="7">
                  <c:v>0.0112853325306743</c:v>
                </c:pt>
                <c:pt idx="8">
                  <c:v>0.0103482248350191</c:v>
                </c:pt>
                <c:pt idx="9">
                  <c:v>0.00764254555225863</c:v>
                </c:pt>
              </c:numCache>
            </c:numRef>
          </c:val>
        </c:ser>
        <c:ser>
          <c:idx val="4"/>
          <c:order val="4"/>
          <c:tx>
            <c:strRef>
              <c:f>'pct performance improvement (mi'!$L$2</c:f>
              <c:strCache>
                <c:ptCount val="1"/>
                <c:pt idx="0">
                  <c:v>master</c:v>
                </c:pt>
              </c:strCache>
            </c:strRef>
          </c:tx>
          <c:val>
            <c:numRef>
              <c:f>'pct performance improvement (mi'!$M$4:$M$13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'pct performance improvement (mi'!$P$2:$P$3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'pct performance improvement (mi'!$Q$4:$Q$13</c:f>
              <c:numCache>
                <c:formatCode>General</c:formatCode>
                <c:ptCount val="10"/>
                <c:pt idx="0">
                  <c:v>-0.0309545484082316</c:v>
                </c:pt>
                <c:pt idx="1">
                  <c:v>-0.0191024643759434</c:v>
                </c:pt>
                <c:pt idx="2">
                  <c:v>-0.00153248687822505</c:v>
                </c:pt>
                <c:pt idx="3">
                  <c:v>-0.0395657996046249</c:v>
                </c:pt>
                <c:pt idx="4">
                  <c:v>0.0245309927918409</c:v>
                </c:pt>
                <c:pt idx="5">
                  <c:v>0.018169974211</c:v>
                </c:pt>
                <c:pt idx="6">
                  <c:v>-0.00284024619788126</c:v>
                </c:pt>
                <c:pt idx="7">
                  <c:v>-0.0340199899871264</c:v>
                </c:pt>
                <c:pt idx="8">
                  <c:v>-0.0177670298668344</c:v>
                </c:pt>
                <c:pt idx="9">
                  <c:v>0.732316945857661</c:v>
                </c:pt>
              </c:numCache>
            </c:numRef>
          </c:val>
        </c:ser>
        <c:ser>
          <c:idx val="3"/>
          <c:order val="3"/>
          <c:tx>
            <c:strRef>
              <c:f>'pct performance improvement (mi'!$O$2:$O$3</c:f>
              <c:strCache>
                <c:ptCount val="1"/>
                <c:pt idx="0">
                  <c:v>0001 min</c:v>
                </c:pt>
              </c:strCache>
            </c:strRef>
          </c:tx>
          <c:val>
            <c:numRef>
              <c:f>'pct performance improvement (mi'!$O$4:$O$13</c:f>
              <c:numCache>
                <c:formatCode>General</c:formatCode>
                <c:ptCount val="10"/>
                <c:pt idx="0">
                  <c:v>-0.0208018703400383</c:v>
                </c:pt>
                <c:pt idx="1">
                  <c:v>-0.0139525103088896</c:v>
                </c:pt>
                <c:pt idx="2">
                  <c:v>0.0222518456300624</c:v>
                </c:pt>
                <c:pt idx="3">
                  <c:v>-0.0116353885562128</c:v>
                </c:pt>
                <c:pt idx="4">
                  <c:v>0.0406336946685841</c:v>
                </c:pt>
                <c:pt idx="5">
                  <c:v>0.034775329101119</c:v>
                </c:pt>
                <c:pt idx="6">
                  <c:v>0.0145475178292758</c:v>
                </c:pt>
                <c:pt idx="7">
                  <c:v>-0.022474534735099</c:v>
                </c:pt>
                <c:pt idx="8">
                  <c:v>-0.0107755276225948</c:v>
                </c:pt>
                <c:pt idx="9">
                  <c:v>0.74933217466079</c:v>
                </c:pt>
              </c:numCache>
            </c:numRef>
          </c:val>
        </c:ser>
        <c:ser>
          <c:idx val="4"/>
          <c:order val="4"/>
          <c:tx>
            <c:strRef>
              <c:f>'pct performance improvement (mi'!$O$2</c:f>
              <c:strCache>
                <c:ptCount val="1"/>
                <c:pt idx="0">
                  <c:v>0001</c:v>
                </c:pt>
              </c:strCache>
            </c:strRef>
          </c:tx>
          <c:val>
            <c:numRef>
              <c:f>'pct performance improvement (mi'!$P$4:$P$13</c:f>
              <c:numCache>
                <c:formatCode>General</c:formatCode>
                <c:ptCount val="10"/>
                <c:pt idx="0">
                  <c:v>-0.0258338309246849</c:v>
                </c:pt>
                <c:pt idx="1">
                  <c:v>-0.0168615081934002</c:v>
                </c:pt>
                <c:pt idx="2">
                  <c:v>0.011411158393259</c:v>
                </c:pt>
                <c:pt idx="3">
                  <c:v>-0.0231020988557917</c:v>
                </c:pt>
                <c:pt idx="4">
                  <c:v>0.0314941039157859</c:v>
                </c:pt>
                <c:pt idx="5">
                  <c:v>0.0270426829401098</c:v>
                </c:pt>
                <c:pt idx="6">
                  <c:v>0.00858938403426834</c:v>
                </c:pt>
                <c:pt idx="7">
                  <c:v>-0.0266870774379426</c:v>
                </c:pt>
                <c:pt idx="8">
                  <c:v>-0.0138917210440456</c:v>
                </c:pt>
                <c:pt idx="9">
                  <c:v>0.741015608426452</c:v>
                </c:pt>
              </c:numCache>
            </c:numRef>
          </c:val>
        </c:ser>
        <c:ser>
          <c:idx val="2"/>
          <c:order val="2"/>
          <c:tx>
            <c:strRef>
              <c:f>'pct performance improvement (mi'!$S$2:$S$3</c:f>
              <c:strCache>
                <c:ptCount val="1"/>
                <c:pt idx="0">
                  <c:v>avg</c:v>
                </c:pt>
              </c:strCache>
            </c:strRef>
          </c:tx>
          <c:val>
            <c:numRef>
              <c:f>'pct performance improvement (mi'!$T$4:$T$13</c:f>
              <c:numCache>
                <c:formatCode>General</c:formatCode>
                <c:ptCount val="10"/>
                <c:pt idx="0">
                  <c:v>0.00989305178296718</c:v>
                </c:pt>
                <c:pt idx="1">
                  <c:v>-0.0104224514523463</c:v>
                </c:pt>
                <c:pt idx="2">
                  <c:v>0.0589095292282065</c:v>
                </c:pt>
                <c:pt idx="3">
                  <c:v>0.00471305292863344</c:v>
                </c:pt>
                <c:pt idx="4">
                  <c:v>0.0747031321434708</c:v>
                </c:pt>
                <c:pt idx="5">
                  <c:v>0.111434928431527</c:v>
                </c:pt>
                <c:pt idx="6">
                  <c:v>0.025126098262291</c:v>
                </c:pt>
                <c:pt idx="7">
                  <c:v>-0.00750981186064925</c:v>
                </c:pt>
                <c:pt idx="8">
                  <c:v>0.00834321972965202</c:v>
                </c:pt>
                <c:pt idx="9">
                  <c:v>2.76419618919186</c:v>
                </c:pt>
              </c:numCache>
            </c:numRef>
          </c:val>
        </c:ser>
        <c:ser>
          <c:idx val="3"/>
          <c:order val="3"/>
          <c:tx>
            <c:strRef>
              <c:f>'pct performance improvement (mi'!$R$2:$R$3</c:f>
              <c:strCache>
                <c:ptCount val="1"/>
                <c:pt idx="0">
                  <c:v>0006 min</c:v>
                </c:pt>
              </c:strCache>
            </c:strRef>
          </c:tx>
          <c:val>
            <c:numRef>
              <c:f>'pct performance improvement (mi'!$R$4:$R$13</c:f>
              <c:numCache>
                <c:formatCode>General</c:formatCode>
                <c:ptCount val="10"/>
                <c:pt idx="0">
                  <c:v>0.0241291212772257</c:v>
                </c:pt>
                <c:pt idx="1">
                  <c:v>0.00132124883651219</c:v>
                </c:pt>
                <c:pt idx="2">
                  <c:v>0.074965984774279</c:v>
                </c:pt>
                <c:pt idx="3">
                  <c:v>0.0277972238820698</c:v>
                </c:pt>
                <c:pt idx="4">
                  <c:v>0.0871217024361197</c:v>
                </c:pt>
                <c:pt idx="5">
                  <c:v>0.132899945752477</c:v>
                </c:pt>
                <c:pt idx="6">
                  <c:v>0.0633417546816448</c:v>
                </c:pt>
                <c:pt idx="7">
                  <c:v>0.0166434955537056</c:v>
                </c:pt>
                <c:pt idx="8">
                  <c:v>0.0326682444318609</c:v>
                </c:pt>
                <c:pt idx="9">
                  <c:v>2.79455187507355</c:v>
                </c:pt>
              </c:numCache>
            </c:numRef>
          </c:val>
        </c:ser>
        <c:ser>
          <c:idx val="4"/>
          <c:order val="4"/>
          <c:tx>
            <c:strRef>
              <c:f>'pct performance improvement (mi'!$R$2</c:f>
              <c:strCache>
                <c:ptCount val="1"/>
                <c:pt idx="0">
                  <c:v>0006</c:v>
                </c:pt>
              </c:strCache>
            </c:strRef>
          </c:tx>
          <c:val>
            <c:numRef>
              <c:f>'pct performance improvement (mi'!$S$4:$S$13</c:f>
              <c:numCache>
                <c:formatCode>General</c:formatCode>
                <c:ptCount val="10"/>
                <c:pt idx="0">
                  <c:v>0.0153820158252143</c:v>
                </c:pt>
                <c:pt idx="1">
                  <c:v>-0.00440493343581461</c:v>
                </c:pt>
                <c:pt idx="2">
                  <c:v>0.0645400173037531</c:v>
                </c:pt>
                <c:pt idx="3">
                  <c:v>0.0158174832357372</c:v>
                </c:pt>
                <c:pt idx="4">
                  <c:v>0.0792177965174394</c:v>
                </c:pt>
                <c:pt idx="5">
                  <c:v>0.122010860383963</c:v>
                </c:pt>
                <c:pt idx="6">
                  <c:v>0.044995055926268</c:v>
                </c:pt>
                <c:pt idx="7">
                  <c:v>0.00702593180784494</c:v>
                </c:pt>
                <c:pt idx="8">
                  <c:v>0.023623232623305</c:v>
                </c:pt>
                <c:pt idx="9">
                  <c:v>2.77850115576335</c:v>
                </c:pt>
              </c:numCache>
            </c:numRef>
          </c:val>
        </c:ser>
        <c:hiLowLines>
          <c:spPr>
            <a:solidFill>
              <a:srgbClr val="004586"/>
            </a:solidFill>
            <a:ln w="27360">
              <a:solidFill>
                <a:srgbClr val="004586"/>
              </a:solidFill>
              <a:bevel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0">
                <a:solidFill>
                  <a:srgbClr val="000000"/>
                </a:solidFill>
              </a:ln>
            </c:spPr>
          </c:upBars>
          <c:downBars>
            <c:spPr>
              <a:solidFill>
                <a:srgbClr val="000000"/>
              </a:solidFill>
              <a:ln w="0">
                <a:solidFill>
                  <a:srgbClr val="b3b3b3"/>
                </a:solidFill>
              </a:ln>
            </c:spPr>
          </c:downBars>
        </c:upDownBars>
        <c:axId val="65279457"/>
        <c:axId val="27512977"/>
      </c:stockChart>
      <c:catAx>
        <c:axId val="6527945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index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7512977"/>
        <c:crosses val="autoZero"/>
        <c:auto val="1"/>
        <c:lblAlgn val="ctr"/>
        <c:lblOffset val="100"/>
        <c:noMultiLvlLbl val="0"/>
      </c:catAx>
      <c:valAx>
        <c:axId val="2751297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Perf improvement (% higher QPS)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27945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573120</xdr:colOff>
      <xdr:row>17</xdr:row>
      <xdr:rowOff>137880</xdr:rowOff>
    </xdr:from>
    <xdr:to>
      <xdr:col>13</xdr:col>
      <xdr:colOff>542880</xdr:colOff>
      <xdr:row>65</xdr:row>
      <xdr:rowOff>163080</xdr:rowOff>
    </xdr:to>
    <xdr:graphicFrame>
      <xdr:nvGraphicFramePr>
        <xdr:cNvPr id="0" name=""/>
        <xdr:cNvGraphicFramePr/>
      </xdr:nvGraphicFramePr>
      <xdr:xfrm>
        <a:off x="7020720" y="2901240"/>
        <a:ext cx="6472080" cy="782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15</xdr:row>
      <xdr:rowOff>151920</xdr:rowOff>
    </xdr:from>
    <xdr:to>
      <xdr:col>5</xdr:col>
      <xdr:colOff>417600</xdr:colOff>
      <xdr:row>63</xdr:row>
      <xdr:rowOff>146880</xdr:rowOff>
    </xdr:to>
    <xdr:graphicFrame>
      <xdr:nvGraphicFramePr>
        <xdr:cNvPr id="1" name=""/>
        <xdr:cNvGraphicFramePr/>
      </xdr:nvGraphicFramePr>
      <xdr:xfrm>
        <a:off x="0" y="2590200"/>
        <a:ext cx="6865200" cy="779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588240</xdr:colOff>
      <xdr:row>17</xdr:row>
      <xdr:rowOff>98280</xdr:rowOff>
    </xdr:from>
    <xdr:to>
      <xdr:col>13</xdr:col>
      <xdr:colOff>558000</xdr:colOff>
      <xdr:row>65</xdr:row>
      <xdr:rowOff>123480</xdr:rowOff>
    </xdr:to>
    <xdr:graphicFrame>
      <xdr:nvGraphicFramePr>
        <xdr:cNvPr id="2" name=""/>
        <xdr:cNvGraphicFramePr/>
      </xdr:nvGraphicFramePr>
      <xdr:xfrm>
        <a:off x="7035840" y="2861640"/>
        <a:ext cx="6472080" cy="782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15</xdr:row>
      <xdr:rowOff>74160</xdr:rowOff>
    </xdr:from>
    <xdr:to>
      <xdr:col>5</xdr:col>
      <xdr:colOff>417600</xdr:colOff>
      <xdr:row>63</xdr:row>
      <xdr:rowOff>69120</xdr:rowOff>
    </xdr:to>
    <xdr:graphicFrame>
      <xdr:nvGraphicFramePr>
        <xdr:cNvPr id="3" name=""/>
        <xdr:cNvGraphicFramePr/>
      </xdr:nvGraphicFramePr>
      <xdr:xfrm>
        <a:off x="0" y="2512440"/>
        <a:ext cx="6865200" cy="779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527040</xdr:colOff>
      <xdr:row>18</xdr:row>
      <xdr:rowOff>52560</xdr:rowOff>
    </xdr:from>
    <xdr:to>
      <xdr:col>13</xdr:col>
      <xdr:colOff>496800</xdr:colOff>
      <xdr:row>66</xdr:row>
      <xdr:rowOff>78120</xdr:rowOff>
    </xdr:to>
    <xdr:graphicFrame>
      <xdr:nvGraphicFramePr>
        <xdr:cNvPr id="4" name=""/>
        <xdr:cNvGraphicFramePr/>
      </xdr:nvGraphicFramePr>
      <xdr:xfrm>
        <a:off x="6974640" y="2978640"/>
        <a:ext cx="6472080" cy="782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11880</xdr:colOff>
      <xdr:row>18</xdr:row>
      <xdr:rowOff>136080</xdr:rowOff>
    </xdr:from>
    <xdr:to>
      <xdr:col>5</xdr:col>
      <xdr:colOff>429480</xdr:colOff>
      <xdr:row>66</xdr:row>
      <xdr:rowOff>131400</xdr:rowOff>
    </xdr:to>
    <xdr:graphicFrame>
      <xdr:nvGraphicFramePr>
        <xdr:cNvPr id="5" name=""/>
        <xdr:cNvGraphicFramePr/>
      </xdr:nvGraphicFramePr>
      <xdr:xfrm>
        <a:off x="11880" y="3062160"/>
        <a:ext cx="6865200" cy="779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3" activeCellId="0" sqref="T1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5.3"/>
    <col collapsed="false" customWidth="true" hidden="false" outlineLevel="0" max="22" min="3" style="0" width="6.48"/>
  </cols>
  <sheetData>
    <row r="1" customFormat="false" ht="12.8" hidden="false" customHeight="false" outlineLevel="0" collapsed="false">
      <c r="C1" s="0" t="s">
        <v>0</v>
      </c>
      <c r="M1" s="0" t="s">
        <v>1</v>
      </c>
    </row>
    <row r="2" customFormat="false" ht="12.8" hidden="false" customHeight="false" outlineLevel="0" collapsed="false">
      <c r="C2" s="0" t="s">
        <v>2</v>
      </c>
      <c r="D2" s="0" t="s">
        <v>3</v>
      </c>
      <c r="G2" s="0" t="s">
        <v>4</v>
      </c>
      <c r="H2" s="0" t="s">
        <v>3</v>
      </c>
      <c r="J2" s="0" t="s">
        <v>5</v>
      </c>
      <c r="K2" s="0" t="s">
        <v>3</v>
      </c>
      <c r="M2" s="0" t="s">
        <v>2</v>
      </c>
      <c r="N2" s="0" t="s">
        <v>3</v>
      </c>
      <c r="Q2" s="0" t="s">
        <v>4</v>
      </c>
      <c r="R2" s="0" t="s">
        <v>3</v>
      </c>
      <c r="T2" s="0" t="s">
        <v>5</v>
      </c>
      <c r="U2" s="0" t="s">
        <v>3</v>
      </c>
    </row>
    <row r="3" customFormat="false" ht="12.8" hidden="false" customHeight="false" outlineLevel="0" collapsed="false">
      <c r="C3" s="0" t="n">
        <v>1</v>
      </c>
      <c r="D3" s="0" t="n">
        <v>2</v>
      </c>
      <c r="E3" s="0" t="n">
        <v>3</v>
      </c>
      <c r="F3" s="0" t="n">
        <v>4</v>
      </c>
      <c r="G3" s="0" t="n">
        <v>1</v>
      </c>
      <c r="H3" s="0" t="n">
        <v>2</v>
      </c>
      <c r="I3" s="0" t="n">
        <v>3</v>
      </c>
      <c r="J3" s="0" t="n">
        <v>1</v>
      </c>
      <c r="K3" s="0" t="n">
        <v>2</v>
      </c>
      <c r="L3" s="0" t="n">
        <v>3</v>
      </c>
      <c r="M3" s="0" t="n">
        <v>1</v>
      </c>
      <c r="N3" s="0" t="n">
        <v>2</v>
      </c>
      <c r="O3" s="0" t="n">
        <v>3</v>
      </c>
      <c r="P3" s="0" t="n">
        <v>4</v>
      </c>
      <c r="Q3" s="0" t="n">
        <v>1</v>
      </c>
      <c r="R3" s="0" t="n">
        <v>2</v>
      </c>
      <c r="S3" s="0" t="n">
        <v>3</v>
      </c>
      <c r="T3" s="0" t="n">
        <v>1</v>
      </c>
      <c r="U3" s="0" t="n">
        <v>2</v>
      </c>
      <c r="V3" s="0" t="n">
        <v>3</v>
      </c>
    </row>
    <row r="4" customFormat="false" ht="12.8" hidden="false" customHeight="false" outlineLevel="0" collapsed="false">
      <c r="A4" s="0" t="s">
        <v>6</v>
      </c>
      <c r="B4" s="0" t="s">
        <v>7</v>
      </c>
      <c r="C4" s="0" t="n">
        <v>310.6</v>
      </c>
      <c r="D4" s="0" t="n">
        <v>293.009</v>
      </c>
      <c r="E4" s="0" t="n">
        <v>288.47</v>
      </c>
      <c r="F4" s="0" t="n">
        <v>298.59</v>
      </c>
      <c r="G4" s="0" t="n">
        <v>282.548</v>
      </c>
      <c r="H4" s="0" t="n">
        <v>293.273</v>
      </c>
      <c r="I4" s="0" t="n">
        <v>290.703</v>
      </c>
      <c r="J4" s="0" t="n">
        <v>302.924</v>
      </c>
      <c r="K4" s="0" t="n">
        <v>295.395</v>
      </c>
      <c r="L4" s="0" t="n">
        <v>285.527</v>
      </c>
      <c r="M4" s="0" t="n">
        <v>1600.648</v>
      </c>
      <c r="N4" s="0" t="n">
        <v>1648.796</v>
      </c>
      <c r="O4" s="1" t="n">
        <v>1590.139</v>
      </c>
      <c r="P4" s="0" t="n">
        <v>1662.367</v>
      </c>
      <c r="Q4" s="0" t="n">
        <v>1668.351</v>
      </c>
      <c r="R4" s="0" t="n">
        <v>1677.411</v>
      </c>
      <c r="S4" s="0" t="n">
        <v>1660.019</v>
      </c>
      <c r="T4" s="0" t="n">
        <v>1609.564</v>
      </c>
      <c r="U4" s="0" t="n">
        <v>1605.835</v>
      </c>
      <c r="V4" s="0" t="n">
        <v>1587.19</v>
      </c>
    </row>
    <row r="5" customFormat="false" ht="12.8" hidden="false" customHeight="false" outlineLevel="0" collapsed="false">
      <c r="A5" s="0" t="s">
        <v>8</v>
      </c>
      <c r="B5" s="0" t="s">
        <v>9</v>
      </c>
      <c r="C5" s="0" t="n">
        <v>683.124</v>
      </c>
      <c r="D5" s="0" t="n">
        <v>710.966</v>
      </c>
      <c r="E5" s="0" t="n">
        <v>696.723</v>
      </c>
      <c r="F5" s="0" t="n">
        <v>704.205</v>
      </c>
      <c r="G5" s="0" t="n">
        <v>632.754</v>
      </c>
      <c r="H5" s="0" t="n">
        <v>654.552</v>
      </c>
      <c r="I5" s="0" t="n">
        <v>634.987</v>
      </c>
      <c r="J5" s="0" t="n">
        <v>635.241</v>
      </c>
      <c r="K5" s="0" t="n">
        <v>646.787</v>
      </c>
      <c r="L5" s="0" t="n">
        <v>623.037</v>
      </c>
      <c r="M5" s="0" t="n">
        <v>1321.882</v>
      </c>
      <c r="N5" s="0" t="n">
        <v>1336.473</v>
      </c>
      <c r="O5" s="0" t="n">
        <v>1335.378</v>
      </c>
      <c r="P5" s="0" t="n">
        <v>1337.81</v>
      </c>
      <c r="Q5" s="0" t="n">
        <v>1356.648</v>
      </c>
      <c r="R5" s="0" t="n">
        <v>1358.843</v>
      </c>
      <c r="S5" s="0" t="n">
        <v>1351.746</v>
      </c>
      <c r="T5" s="0" t="n">
        <v>1346.924</v>
      </c>
      <c r="U5" s="0" t="n">
        <v>1338.298</v>
      </c>
      <c r="V5" s="0" t="n">
        <v>1331.127</v>
      </c>
    </row>
    <row r="6" customFormat="false" ht="12.8" hidden="false" customHeight="false" outlineLevel="0" collapsed="false">
      <c r="A6" s="0" t="s">
        <v>10</v>
      </c>
      <c r="B6" s="0" t="s">
        <v>11</v>
      </c>
      <c r="C6" s="0" t="n">
        <v>1415.113</v>
      </c>
      <c r="D6" s="0" t="n">
        <v>1465.043</v>
      </c>
      <c r="E6" s="0" t="n">
        <v>1443.628</v>
      </c>
      <c r="F6" s="0" t="n">
        <v>1452.78</v>
      </c>
      <c r="G6" s="0" t="n">
        <v>1439.753</v>
      </c>
      <c r="H6" s="0" t="n">
        <v>1468.527</v>
      </c>
      <c r="I6" s="0" t="n">
        <v>1425.591</v>
      </c>
      <c r="J6" s="0" t="n">
        <v>1339.019</v>
      </c>
      <c r="K6" s="0" t="n">
        <v>1343.943</v>
      </c>
      <c r="L6" s="0" t="n">
        <v>1317.913</v>
      </c>
      <c r="M6" s="0" t="n">
        <v>2127.336</v>
      </c>
      <c r="N6" s="0" t="n">
        <v>2188.974</v>
      </c>
      <c r="O6" s="0" t="n">
        <v>2163.934</v>
      </c>
      <c r="P6" s="0" t="n">
        <v>2185.16</v>
      </c>
      <c r="Q6" s="0" t="n">
        <v>2136.857</v>
      </c>
      <c r="R6" s="0" t="n">
        <v>2169.676</v>
      </c>
      <c r="S6" s="0" t="n">
        <v>2119.195</v>
      </c>
      <c r="T6" s="0" t="n">
        <v>2045.832</v>
      </c>
      <c r="U6" s="0" t="n">
        <v>2043.928</v>
      </c>
      <c r="V6" s="0" t="n">
        <v>2015.274</v>
      </c>
    </row>
    <row r="7" customFormat="false" ht="12.8" hidden="false" customHeight="false" outlineLevel="0" collapsed="false">
      <c r="A7" s="0" t="s">
        <v>12</v>
      </c>
      <c r="B7" s="0" t="s">
        <v>13</v>
      </c>
      <c r="C7" s="0" t="n">
        <v>415.908</v>
      </c>
      <c r="D7" s="0" t="n">
        <v>430.269</v>
      </c>
      <c r="E7" s="0" t="n">
        <v>422.767</v>
      </c>
      <c r="F7" s="0" t="n">
        <v>418.886</v>
      </c>
      <c r="G7" s="0" t="n">
        <v>415.592</v>
      </c>
      <c r="H7" s="0" t="n">
        <v>428.782</v>
      </c>
      <c r="I7" s="0" t="n">
        <v>411.732</v>
      </c>
      <c r="J7" s="0" t="n">
        <v>425.542</v>
      </c>
      <c r="K7" s="0" t="n">
        <v>421.695</v>
      </c>
      <c r="L7" s="0" t="n">
        <v>412.396</v>
      </c>
      <c r="M7" s="0" t="n">
        <v>1807.77</v>
      </c>
      <c r="N7" s="0" t="n">
        <v>1897.141</v>
      </c>
      <c r="O7" s="0" t="n">
        <v>1870.208</v>
      </c>
      <c r="P7" s="0" t="n">
        <v>1924.224</v>
      </c>
      <c r="Q7" s="0" t="n">
        <v>1896.907</v>
      </c>
      <c r="R7" s="0" t="n">
        <v>1952.071</v>
      </c>
      <c r="S7" s="0" t="n">
        <v>1908.54</v>
      </c>
      <c r="T7" s="0" t="n">
        <v>1866.041</v>
      </c>
      <c r="U7" s="0" t="n">
        <v>1846.756</v>
      </c>
      <c r="V7" s="0" t="n">
        <v>1824.13</v>
      </c>
    </row>
    <row r="8" customFormat="false" ht="12.8" hidden="false" customHeight="false" outlineLevel="0" collapsed="false">
      <c r="A8" s="0" t="s">
        <v>14</v>
      </c>
      <c r="B8" s="0" t="s">
        <v>15</v>
      </c>
      <c r="C8" s="0" t="n">
        <v>1544.213</v>
      </c>
      <c r="D8" s="0" t="n">
        <v>1615.911</v>
      </c>
      <c r="E8" s="0" t="n">
        <v>1565.25</v>
      </c>
      <c r="F8" s="0" t="n">
        <v>1593.479</v>
      </c>
      <c r="G8" s="0" t="n">
        <v>1577.198</v>
      </c>
      <c r="H8" s="0" t="n">
        <v>1605.947</v>
      </c>
      <c r="I8" s="0" t="n">
        <v>1570.47</v>
      </c>
      <c r="J8" s="0" t="n">
        <v>1499.703</v>
      </c>
      <c r="K8" s="0" t="n">
        <v>1487.853</v>
      </c>
      <c r="L8" s="0" t="n">
        <v>1461.266</v>
      </c>
      <c r="M8" s="0" t="n">
        <v>2753.559</v>
      </c>
      <c r="N8" s="0" t="n">
        <v>2780.62</v>
      </c>
      <c r="O8" s="0" t="n">
        <v>2752.464</v>
      </c>
      <c r="P8" s="0" t="n">
        <v>2799.311</v>
      </c>
      <c r="Q8" s="0" t="n">
        <v>2692.205</v>
      </c>
      <c r="R8" s="0" t="n">
        <v>2705.129</v>
      </c>
      <c r="S8" s="0" t="n">
        <v>2663.27</v>
      </c>
      <c r="T8" s="0" t="n">
        <v>2578.841</v>
      </c>
      <c r="U8" s="0" t="n">
        <v>2575.936</v>
      </c>
      <c r="V8" s="0" t="n">
        <v>2549.382</v>
      </c>
    </row>
    <row r="9" customFormat="false" ht="12.8" hidden="false" customHeight="false" outlineLevel="0" collapsed="false">
      <c r="A9" s="0" t="s">
        <v>16</v>
      </c>
      <c r="B9" s="0" t="s">
        <v>17</v>
      </c>
      <c r="C9" s="0" t="n">
        <v>1709.225</v>
      </c>
      <c r="D9" s="0" t="n">
        <v>1779.434</v>
      </c>
      <c r="E9" s="0" t="n">
        <v>1729.304</v>
      </c>
      <c r="F9" s="0" t="n">
        <v>1768.696</v>
      </c>
      <c r="G9" s="0" t="n">
        <v>1751.924</v>
      </c>
      <c r="H9" s="0" t="n">
        <v>1763.647</v>
      </c>
      <c r="I9" s="0" t="n">
        <v>1748.619</v>
      </c>
      <c r="J9" s="0" t="n">
        <v>1543.407</v>
      </c>
      <c r="K9" s="0" t="n">
        <v>1532.736</v>
      </c>
      <c r="L9" s="0" t="n">
        <v>1506.004</v>
      </c>
      <c r="M9" s="0" t="n">
        <v>2301.121</v>
      </c>
      <c r="N9" s="0" t="n">
        <v>2376.618</v>
      </c>
      <c r="O9" s="0" t="n">
        <v>2351.159</v>
      </c>
      <c r="P9" s="0" t="n">
        <v>2402.272</v>
      </c>
      <c r="Q9" s="0" t="n">
        <v>2278.555</v>
      </c>
      <c r="R9" s="0" t="n">
        <v>2315.716</v>
      </c>
      <c r="S9" s="0" t="n">
        <v>2292.86</v>
      </c>
      <c r="T9" s="0" t="n">
        <v>2121.395</v>
      </c>
      <c r="U9" s="0" t="n">
        <v>2101.601</v>
      </c>
      <c r="V9" s="0" t="n">
        <v>2081.201</v>
      </c>
    </row>
    <row r="10" customFormat="false" ht="12.8" hidden="false" customHeight="false" outlineLevel="0" collapsed="false">
      <c r="A10" s="0" t="s">
        <v>18</v>
      </c>
      <c r="B10" s="0" t="s">
        <v>19</v>
      </c>
      <c r="C10" s="0" t="n">
        <v>550.933</v>
      </c>
      <c r="D10" s="0" t="n">
        <v>573.016</v>
      </c>
      <c r="E10" s="0" t="n">
        <v>560.991</v>
      </c>
      <c r="F10" s="0" t="n">
        <v>573.131</v>
      </c>
      <c r="G10" s="0" t="n">
        <v>554.779</v>
      </c>
      <c r="H10" s="0" t="n">
        <v>559.975</v>
      </c>
      <c r="I10" s="0" t="n">
        <v>550.729</v>
      </c>
      <c r="J10" s="0" t="n">
        <v>554.876</v>
      </c>
      <c r="K10" s="0" t="n">
        <v>544.105</v>
      </c>
      <c r="L10" s="0" t="n">
        <v>542.96</v>
      </c>
      <c r="M10" s="0" t="n">
        <v>1847.715</v>
      </c>
      <c r="N10" s="0" t="n">
        <v>1976.716</v>
      </c>
      <c r="O10" s="0" t="n">
        <v>1887.627</v>
      </c>
      <c r="P10" s="0" t="n">
        <v>1980.152</v>
      </c>
      <c r="Q10" s="0" t="n">
        <v>1895.478</v>
      </c>
      <c r="R10" s="0" t="n">
        <v>1928.53</v>
      </c>
      <c r="S10" s="0" t="n">
        <v>1896.018</v>
      </c>
      <c r="T10" s="0" t="n">
        <v>1875.918</v>
      </c>
      <c r="U10" s="0" t="n">
        <v>1836.334</v>
      </c>
      <c r="V10" s="0" t="n">
        <v>1808.499</v>
      </c>
    </row>
    <row r="11" customFormat="false" ht="12.8" hidden="false" customHeight="false" outlineLevel="0" collapsed="false">
      <c r="A11" s="0" t="s">
        <v>20</v>
      </c>
      <c r="B11" s="0" t="s">
        <v>21</v>
      </c>
      <c r="C11" s="0" t="n">
        <v>406.738</v>
      </c>
      <c r="D11" s="0" t="n">
        <v>421.532</v>
      </c>
      <c r="E11" s="0" t="n">
        <v>408.974</v>
      </c>
      <c r="F11" s="0" t="n">
        <v>416.778</v>
      </c>
      <c r="G11" s="0" t="n">
        <v>400.836</v>
      </c>
      <c r="H11" s="0" t="n">
        <v>406.326</v>
      </c>
      <c r="I11" s="0" t="n">
        <v>404.103</v>
      </c>
      <c r="J11" s="0" t="n">
        <v>407.288</v>
      </c>
      <c r="K11" s="0" t="n">
        <v>396.911</v>
      </c>
      <c r="L11" s="0" t="n">
        <v>395.664</v>
      </c>
      <c r="M11" s="0" t="n">
        <v>1335.561</v>
      </c>
      <c r="N11" s="0" t="n">
        <v>1364.729</v>
      </c>
      <c r="O11" s="0" t="n">
        <v>1341.105</v>
      </c>
      <c r="P11" s="0" t="n">
        <v>1361.138</v>
      </c>
      <c r="Q11" s="0" t="n">
        <v>1383.112</v>
      </c>
      <c r="R11" s="0" t="n">
        <v>1398.2</v>
      </c>
      <c r="S11" s="0" t="n">
        <v>1381.686</v>
      </c>
      <c r="T11" s="0" t="n">
        <v>1360.853</v>
      </c>
      <c r="U11" s="0" t="n">
        <v>1334.255</v>
      </c>
      <c r="V11" s="0" t="n">
        <v>1328.522</v>
      </c>
    </row>
    <row r="12" customFormat="false" ht="12.8" hidden="false" customHeight="false" outlineLevel="0" collapsed="false">
      <c r="A12" s="0" t="s">
        <v>22</v>
      </c>
      <c r="B12" s="0" t="s">
        <v>23</v>
      </c>
      <c r="C12" s="0" t="n">
        <v>493.127</v>
      </c>
      <c r="D12" s="0" t="n">
        <v>523.068</v>
      </c>
      <c r="E12" s="0" t="n">
        <v>506.581</v>
      </c>
      <c r="F12" s="0" t="n">
        <v>513.011</v>
      </c>
      <c r="G12" s="0" t="n">
        <v>501.652</v>
      </c>
      <c r="H12" s="0" t="n">
        <v>513.101</v>
      </c>
      <c r="I12" s="0" t="n">
        <v>505.383</v>
      </c>
      <c r="J12" s="0" t="n">
        <v>500.335</v>
      </c>
      <c r="K12" s="0" t="n">
        <v>498.669</v>
      </c>
      <c r="L12" s="0" t="n">
        <v>495.642</v>
      </c>
      <c r="M12" s="0" t="n">
        <v>1388.04</v>
      </c>
      <c r="N12" s="0" t="n">
        <v>1415.934</v>
      </c>
      <c r="O12" s="0" t="n">
        <v>1395.708</v>
      </c>
      <c r="P12" s="0" t="n">
        <v>1409.933</v>
      </c>
      <c r="Q12" s="0" t="n">
        <v>1421.029</v>
      </c>
      <c r="R12" s="0" t="n">
        <v>1427.771</v>
      </c>
      <c r="S12" s="0" t="n">
        <v>1417.68</v>
      </c>
      <c r="T12" s="0" t="n">
        <v>1390.8</v>
      </c>
      <c r="U12" s="0" t="n">
        <v>1361.278</v>
      </c>
      <c r="V12" s="0" t="n">
        <v>1358.039</v>
      </c>
    </row>
    <row r="13" customFormat="false" ht="12.8" hidden="false" customHeight="false" outlineLevel="0" collapsed="false">
      <c r="A13" s="0" t="s">
        <v>24</v>
      </c>
      <c r="B13" s="0" t="s">
        <v>25</v>
      </c>
      <c r="C13" s="0" t="n">
        <v>59733.285</v>
      </c>
      <c r="D13" s="0" t="n">
        <v>59372.211</v>
      </c>
      <c r="E13" s="0" t="n">
        <v>59611.821</v>
      </c>
      <c r="F13" s="0" t="n">
        <v>59643.585</v>
      </c>
      <c r="G13" s="0" t="n">
        <v>60639.764</v>
      </c>
      <c r="H13" s="0" t="n">
        <v>59965.609</v>
      </c>
      <c r="I13" s="0" t="n">
        <v>60354.236</v>
      </c>
      <c r="J13" s="0" t="n">
        <v>12206.093</v>
      </c>
      <c r="K13" s="0" t="n">
        <v>12201.788</v>
      </c>
      <c r="L13" s="0" t="n">
        <v>12290.126</v>
      </c>
      <c r="M13" s="1" t="n">
        <v>54088.366</v>
      </c>
      <c r="N13" s="0" t="n">
        <v>53502.821</v>
      </c>
      <c r="O13" s="0" t="n">
        <v>53347.245</v>
      </c>
      <c r="P13" s="0" t="n">
        <v>54081.383</v>
      </c>
      <c r="Q13" s="0" t="n">
        <v>31030.669</v>
      </c>
      <c r="R13" s="0" t="n">
        <v>30867.378</v>
      </c>
      <c r="S13" s="0" t="n">
        <v>30728.843</v>
      </c>
      <c r="T13" s="0" t="n">
        <v>14166.351</v>
      </c>
      <c r="U13" s="0" t="n">
        <v>14232.641</v>
      </c>
      <c r="V13" s="0" t="n">
        <v>14280.593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4" activeCellId="0" sqref="T4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5.3"/>
  </cols>
  <sheetData>
    <row r="1" customFormat="false" ht="12.8" hidden="false" customHeight="false" outlineLevel="0" collapsed="false">
      <c r="C1" s="0" t="str">
        <f aca="false">Sheet1!C1</f>
        <v>REINDEX</v>
      </c>
      <c r="L1" s="0" t="str">
        <f aca="false">Sheet1!M1</f>
        <v>INSERT</v>
      </c>
    </row>
    <row r="2" customFormat="false" ht="12.8" hidden="false" customHeight="false" outlineLevel="0" collapsed="false">
      <c r="C2" s="0" t="str">
        <f aca="false">Sheet1!C2</f>
        <v>master</v>
      </c>
      <c r="F2" s="0" t="str">
        <f aca="false">Sheet1!G2</f>
        <v>0001</v>
      </c>
      <c r="I2" s="0" t="str">
        <f aca="false">Sheet1!J2</f>
        <v>0006</v>
      </c>
      <c r="L2" s="0" t="str">
        <f aca="false">Sheet1!M2</f>
        <v>master</v>
      </c>
      <c r="O2" s="0" t="str">
        <f aca="false">Sheet1!Q2</f>
        <v>0001</v>
      </c>
      <c r="R2" s="0" t="str">
        <f aca="false">Sheet1!T2</f>
        <v>0006</v>
      </c>
    </row>
    <row r="3" customFormat="false" ht="12.8" hidden="false" customHeight="false" outlineLevel="0" collapsed="false">
      <c r="C3" s="0" t="s">
        <v>26</v>
      </c>
      <c r="D3" s="0" t="s">
        <v>27</v>
      </c>
      <c r="E3" s="0" t="s">
        <v>28</v>
      </c>
      <c r="F3" s="0" t="s">
        <v>26</v>
      </c>
      <c r="G3" s="0" t="s">
        <v>27</v>
      </c>
      <c r="H3" s="0" t="s">
        <v>28</v>
      </c>
      <c r="I3" s="0" t="s">
        <v>26</v>
      </c>
      <c r="J3" s="0" t="s">
        <v>27</v>
      </c>
      <c r="K3" s="0" t="s">
        <v>28</v>
      </c>
      <c r="L3" s="0" t="s">
        <v>26</v>
      </c>
      <c r="M3" s="0" t="s">
        <v>27</v>
      </c>
      <c r="N3" s="0" t="s">
        <v>28</v>
      </c>
      <c r="O3" s="0" t="s">
        <v>26</v>
      </c>
      <c r="P3" s="0" t="s">
        <v>27</v>
      </c>
      <c r="Q3" s="0" t="s">
        <v>28</v>
      </c>
      <c r="R3" s="0" t="s">
        <v>26</v>
      </c>
      <c r="S3" s="0" t="s">
        <v>27</v>
      </c>
      <c r="T3" s="0" t="s">
        <v>28</v>
      </c>
    </row>
    <row r="4" customFormat="false" ht="12.8" hidden="false" customHeight="false" outlineLevel="0" collapsed="false">
      <c r="A4" s="0" t="str">
        <f aca="false">Sheet1!A4</f>
        <v>uidx</v>
      </c>
      <c r="B4" s="0" t="str">
        <f aca="false">Sheet1!B4</f>
        <v>(uuid)</v>
      </c>
      <c r="C4" s="0" t="n">
        <f aca="false">MIN(Sheet1!C4:F4)</f>
        <v>288.47</v>
      </c>
      <c r="D4" s="0" t="n">
        <f aca="false">AVERAGE(Sheet1!C4:F4)</f>
        <v>297.66725</v>
      </c>
      <c r="E4" s="0" t="n">
        <f aca="false">MAX(Sheet1!C4:F4)</f>
        <v>310.6</v>
      </c>
      <c r="F4" s="0" t="n">
        <f aca="false">MIN(Sheet1!G4:I4)</f>
        <v>282.548</v>
      </c>
      <c r="G4" s="0" t="n">
        <f aca="false">AVERAGE(Sheet1!G4:I4)</f>
        <v>288.841333333333</v>
      </c>
      <c r="H4" s="0" t="n">
        <f aca="false">MAX(Sheet1!G4:I4)</f>
        <v>293.273</v>
      </c>
      <c r="I4" s="0" t="n">
        <f aca="false">MIN(Sheet1!J4:L4)</f>
        <v>285.527</v>
      </c>
      <c r="J4" s="0" t="n">
        <f aca="false">AVERAGE(Sheet1!J4:L4)</f>
        <v>294.615333333333</v>
      </c>
      <c r="K4" s="0" t="n">
        <f aca="false">MAX(Sheet1!J4:L4)</f>
        <v>302.924</v>
      </c>
      <c r="L4" s="0" t="n">
        <f aca="false">MIN(Sheet1!M4:P4)</f>
        <v>1590.139</v>
      </c>
      <c r="M4" s="0" t="n">
        <f aca="false">AVERAGE(Sheet1!M4:P4)</f>
        <v>1625.4875</v>
      </c>
      <c r="N4" s="0" t="n">
        <f aca="false">MAX(Sheet1!M4:P4)</f>
        <v>1662.367</v>
      </c>
      <c r="O4" s="0" t="n">
        <f aca="false">MIN(Sheet1!Q4:S4)</f>
        <v>1660.019</v>
      </c>
      <c r="P4" s="0" t="n">
        <f aca="false">AVERAGE(Sheet1!Q4:S4)</f>
        <v>1668.59366666667</v>
      </c>
      <c r="Q4" s="0" t="n">
        <f aca="false">MAX(Sheet1!Q4:S4)</f>
        <v>1677.411</v>
      </c>
      <c r="R4" s="0" t="n">
        <f aca="false">MIN(Sheet1!T4:V4)</f>
        <v>1587.19</v>
      </c>
      <c r="S4" s="0" t="n">
        <f aca="false">AVERAGE(Sheet1!T4:V4)</f>
        <v>1600.863</v>
      </c>
      <c r="T4" s="0" t="n">
        <f aca="false">MAX(Sheet1!T4:V4)</f>
        <v>1609.564</v>
      </c>
    </row>
    <row r="5" customFormat="false" ht="12.8" hidden="false" customHeight="false" outlineLevel="0" collapsed="false">
      <c r="A5" s="0" t="str">
        <f aca="false">Sheet1!A5</f>
        <v>nuidx</v>
      </c>
      <c r="B5" s="0" t="str">
        <f aca="false">Sheet1!B5</f>
        <v>(county::text)</v>
      </c>
      <c r="C5" s="0" t="n">
        <f aca="false">MIN(Sheet1!C5:F5)</f>
        <v>683.124</v>
      </c>
      <c r="D5" s="0" t="n">
        <f aca="false">AVERAGE(Sheet1!C5:F5)</f>
        <v>698.7545</v>
      </c>
      <c r="E5" s="0" t="n">
        <f aca="false">MAX(Sheet1!C5:F5)</f>
        <v>710.966</v>
      </c>
      <c r="F5" s="0" t="n">
        <f aca="false">MIN(Sheet1!G5:I5)</f>
        <v>632.754</v>
      </c>
      <c r="G5" s="0" t="n">
        <f aca="false">AVERAGE(Sheet1!G5:I5)</f>
        <v>640.764333333333</v>
      </c>
      <c r="H5" s="0" t="n">
        <f aca="false">MAX(Sheet1!G5:I5)</f>
        <v>654.552</v>
      </c>
      <c r="I5" s="0" t="n">
        <f aca="false">MIN(Sheet1!J5:L5)</f>
        <v>623.037</v>
      </c>
      <c r="J5" s="0" t="n">
        <f aca="false">AVERAGE(Sheet1!J5:L5)</f>
        <v>635.021666666667</v>
      </c>
      <c r="K5" s="0" t="n">
        <f aca="false">MAX(Sheet1!J5:L5)</f>
        <v>646.787</v>
      </c>
      <c r="L5" s="0" t="n">
        <f aca="false">MIN(Sheet1!M5:P5)</f>
        <v>1321.882</v>
      </c>
      <c r="M5" s="0" t="n">
        <f aca="false">AVERAGE(Sheet1!M5:P5)</f>
        <v>1332.88575</v>
      </c>
      <c r="N5" s="0" t="n">
        <f aca="false">MAX(Sheet1!M5:P5)</f>
        <v>1337.81</v>
      </c>
      <c r="O5" s="0" t="n">
        <f aca="false">MIN(Sheet1!Q5:S5)</f>
        <v>1351.746</v>
      </c>
      <c r="P5" s="0" t="n">
        <f aca="false">AVERAGE(Sheet1!Q5:S5)</f>
        <v>1355.74566666667</v>
      </c>
      <c r="Q5" s="0" t="n">
        <f aca="false">MAX(Sheet1!Q5:S5)</f>
        <v>1358.843</v>
      </c>
      <c r="R5" s="0" t="n">
        <f aca="false">MIN(Sheet1!T5:V5)</f>
        <v>1331.127</v>
      </c>
      <c r="S5" s="0" t="n">
        <f aca="false">AVERAGE(Sheet1!T5:V5)</f>
        <v>1338.783</v>
      </c>
      <c r="T5" s="0" t="n">
        <f aca="false">MAX(Sheet1!T5:V5)</f>
        <v>1346.924</v>
      </c>
    </row>
    <row r="6" customFormat="false" ht="12.8" hidden="false" customHeight="false" outlineLevel="0" collapsed="false">
      <c r="A6" s="0" t="str">
        <f aca="false">Sheet1!A6</f>
        <v>ccl</v>
      </c>
      <c r="B6" s="0" t="str">
        <f aca="false">Sheet1!B6</f>
        <v>(county::text, city::text, locality::text)</v>
      </c>
      <c r="C6" s="0" t="n">
        <f aca="false">MIN(Sheet1!C6:F6)</f>
        <v>1415.113</v>
      </c>
      <c r="D6" s="0" t="n">
        <f aca="false">AVERAGE(Sheet1!C6:F6)</f>
        <v>1444.141</v>
      </c>
      <c r="E6" s="0" t="n">
        <f aca="false">MAX(Sheet1!C6:F6)</f>
        <v>1465.043</v>
      </c>
      <c r="F6" s="0" t="n">
        <f aca="false">MIN(Sheet1!G6:I6)</f>
        <v>1425.591</v>
      </c>
      <c r="G6" s="0" t="n">
        <f aca="false">AVERAGE(Sheet1!G6:I6)</f>
        <v>1444.62366666667</v>
      </c>
      <c r="H6" s="0" t="n">
        <f aca="false">MAX(Sheet1!G6:I6)</f>
        <v>1468.527</v>
      </c>
      <c r="I6" s="0" t="n">
        <f aca="false">MIN(Sheet1!J6:L6)</f>
        <v>1317.913</v>
      </c>
      <c r="J6" s="0" t="n">
        <f aca="false">AVERAGE(Sheet1!J6:L6)</f>
        <v>1333.625</v>
      </c>
      <c r="K6" s="0" t="n">
        <f aca="false">MAX(Sheet1!J6:L6)</f>
        <v>1343.943</v>
      </c>
      <c r="L6" s="0" t="n">
        <f aca="false">MIN(Sheet1!M6:P6)</f>
        <v>2127.336</v>
      </c>
      <c r="M6" s="0" t="n">
        <f aca="false">AVERAGE(Sheet1!M6:P6)</f>
        <v>2166.351</v>
      </c>
      <c r="N6" s="0" t="n">
        <f aca="false">MAX(Sheet1!M6:P6)</f>
        <v>2188.974</v>
      </c>
      <c r="O6" s="0" t="n">
        <f aca="false">MIN(Sheet1!Q6:S6)</f>
        <v>2119.195</v>
      </c>
      <c r="P6" s="0" t="n">
        <f aca="false">AVERAGE(Sheet1!Q6:S6)</f>
        <v>2141.90933333333</v>
      </c>
      <c r="Q6" s="0" t="n">
        <f aca="false">MAX(Sheet1!Q6:S6)</f>
        <v>2169.676</v>
      </c>
      <c r="R6" s="0" t="n">
        <f aca="false">MIN(Sheet1!T6:V6)</f>
        <v>2015.274</v>
      </c>
      <c r="S6" s="0" t="n">
        <f aca="false">AVERAGE(Sheet1!T6:V6)</f>
        <v>2035.01133333333</v>
      </c>
      <c r="T6" s="0" t="n">
        <f aca="false">MAX(Sheet1!T6:V6)</f>
        <v>2045.832</v>
      </c>
    </row>
    <row r="7" customFormat="false" ht="12.8" hidden="false" customHeight="false" outlineLevel="0" collapsed="false">
      <c r="A7" s="0" t="str">
        <f aca="false">Sheet1!A7</f>
        <v>ul</v>
      </c>
      <c r="B7" s="0" t="str">
        <f aca="false">Sheet1!B7</f>
        <v>(uuid, locality::text)</v>
      </c>
      <c r="C7" s="0" t="n">
        <f aca="false">MIN(Sheet1!C7:F7)</f>
        <v>415.908</v>
      </c>
      <c r="D7" s="0" t="n">
        <f aca="false">AVERAGE(Sheet1!C7:F7)</f>
        <v>421.9575</v>
      </c>
      <c r="E7" s="0" t="n">
        <f aca="false">MAX(Sheet1!C7:F7)</f>
        <v>430.269</v>
      </c>
      <c r="F7" s="0" t="n">
        <f aca="false">MIN(Sheet1!G7:I7)</f>
        <v>411.732</v>
      </c>
      <c r="G7" s="0" t="n">
        <f aca="false">AVERAGE(Sheet1!G7:I7)</f>
        <v>418.702</v>
      </c>
      <c r="H7" s="0" t="n">
        <f aca="false">MAX(Sheet1!G7:I7)</f>
        <v>428.782</v>
      </c>
      <c r="I7" s="0" t="n">
        <f aca="false">MIN(Sheet1!J7:L7)</f>
        <v>412.396</v>
      </c>
      <c r="J7" s="0" t="n">
        <f aca="false">AVERAGE(Sheet1!J7:L7)</f>
        <v>419.877666666667</v>
      </c>
      <c r="K7" s="0" t="n">
        <f aca="false">MAX(Sheet1!J7:L7)</f>
        <v>425.542</v>
      </c>
      <c r="L7" s="0" t="n">
        <f aca="false">MIN(Sheet1!M7:P7)</f>
        <v>1807.77</v>
      </c>
      <c r="M7" s="0" t="n">
        <f aca="false">AVERAGE(Sheet1!M7:P7)</f>
        <v>1874.83575</v>
      </c>
      <c r="N7" s="0" t="n">
        <f aca="false">MAX(Sheet1!M7:P7)</f>
        <v>1924.224</v>
      </c>
      <c r="O7" s="0" t="n">
        <f aca="false">MIN(Sheet1!Q7:S7)</f>
        <v>1896.907</v>
      </c>
      <c r="P7" s="0" t="n">
        <f aca="false">AVERAGE(Sheet1!Q7:S7)</f>
        <v>1919.17266666667</v>
      </c>
      <c r="Q7" s="0" t="n">
        <f aca="false">MAX(Sheet1!Q7:S7)</f>
        <v>1952.071</v>
      </c>
      <c r="R7" s="0" t="n">
        <f aca="false">MIN(Sheet1!T7:V7)</f>
        <v>1824.13</v>
      </c>
      <c r="S7" s="0" t="n">
        <f aca="false">AVERAGE(Sheet1!T7:V7)</f>
        <v>1845.64233333333</v>
      </c>
      <c r="T7" s="0" t="n">
        <f aca="false">MAX(Sheet1!T7:V7)</f>
        <v>1866.041</v>
      </c>
    </row>
    <row r="8" customFormat="false" ht="12.8" hidden="false" customHeight="false" outlineLevel="0" collapsed="false">
      <c r="A8" s="0" t="str">
        <f aca="false">Sheet1!A8</f>
        <v>ccl_collated</v>
      </c>
      <c r="B8" s="0" t="str">
        <f aca="false">Sheet1!B8</f>
        <v>(county::text COLLATE en_us, city::text, locality::text)</v>
      </c>
      <c r="C8" s="0" t="n">
        <f aca="false">MIN(Sheet1!C8:F8)</f>
        <v>1544.213</v>
      </c>
      <c r="D8" s="0" t="n">
        <f aca="false">AVERAGE(Sheet1!C8:F8)</f>
        <v>1579.71325</v>
      </c>
      <c r="E8" s="0" t="n">
        <f aca="false">MAX(Sheet1!C8:F8)</f>
        <v>1615.911</v>
      </c>
      <c r="F8" s="0" t="n">
        <f aca="false">MIN(Sheet1!G8:I8)</f>
        <v>1570.47</v>
      </c>
      <c r="G8" s="0" t="n">
        <f aca="false">AVERAGE(Sheet1!G8:I8)</f>
        <v>1584.53833333333</v>
      </c>
      <c r="H8" s="0" t="n">
        <f aca="false">MAX(Sheet1!G8:I8)</f>
        <v>1605.947</v>
      </c>
      <c r="I8" s="0" t="n">
        <f aca="false">MIN(Sheet1!J8:L8)</f>
        <v>1461.266</v>
      </c>
      <c r="J8" s="0" t="n">
        <f aca="false">AVERAGE(Sheet1!J8:L8)</f>
        <v>1482.94066666667</v>
      </c>
      <c r="K8" s="0" t="n">
        <f aca="false">MAX(Sheet1!J8:L8)</f>
        <v>1499.703</v>
      </c>
      <c r="L8" s="0" t="n">
        <f aca="false">MIN(Sheet1!M8:P8)</f>
        <v>2752.464</v>
      </c>
      <c r="M8" s="0" t="n">
        <f aca="false">AVERAGE(Sheet1!M8:P8)</f>
        <v>2771.4885</v>
      </c>
      <c r="N8" s="0" t="n">
        <f aca="false">MAX(Sheet1!M8:P8)</f>
        <v>2799.311</v>
      </c>
      <c r="O8" s="0" t="n">
        <f aca="false">MIN(Sheet1!Q8:S8)</f>
        <v>2663.27</v>
      </c>
      <c r="P8" s="0" t="n">
        <f aca="false">AVERAGE(Sheet1!Q8:S8)</f>
        <v>2686.868</v>
      </c>
      <c r="Q8" s="0" t="n">
        <f aca="false">MAX(Sheet1!Q8:S8)</f>
        <v>2705.129</v>
      </c>
      <c r="R8" s="0" t="n">
        <f aca="false">MIN(Sheet1!T8:V8)</f>
        <v>2549.382</v>
      </c>
      <c r="S8" s="0" t="n">
        <f aca="false">AVERAGE(Sheet1!T8:V8)</f>
        <v>2568.053</v>
      </c>
      <c r="T8" s="0" t="n">
        <f aca="false">MAX(Sheet1!T8:V8)</f>
        <v>2578.841</v>
      </c>
    </row>
    <row r="9" customFormat="false" ht="12.8" hidden="false" customHeight="false" outlineLevel="0" collapsed="false">
      <c r="A9" s="0" t="str">
        <f aca="false">Sheet1!A9</f>
        <v>accl</v>
      </c>
      <c r="B9" s="0" t="str">
        <f aca="false">Sheet1!B9</f>
        <v>(always_null, county::text, city::text, locality::text)</v>
      </c>
      <c r="C9" s="0" t="n">
        <f aca="false">MIN(Sheet1!C9:F9)</f>
        <v>1709.225</v>
      </c>
      <c r="D9" s="0" t="n">
        <f aca="false">AVERAGE(Sheet1!C9:F9)</f>
        <v>1746.66475</v>
      </c>
      <c r="E9" s="0" t="n">
        <f aca="false">MAX(Sheet1!C9:F9)</f>
        <v>1779.434</v>
      </c>
      <c r="F9" s="0" t="n">
        <f aca="false">MIN(Sheet1!G9:I9)</f>
        <v>1748.619</v>
      </c>
      <c r="G9" s="0" t="n">
        <f aca="false">AVERAGE(Sheet1!G9:I9)</f>
        <v>1754.73</v>
      </c>
      <c r="H9" s="0" t="n">
        <f aca="false">MAX(Sheet1!G9:I9)</f>
        <v>1763.647</v>
      </c>
      <c r="I9" s="0" t="n">
        <f aca="false">MIN(Sheet1!J9:L9)</f>
        <v>1506.004</v>
      </c>
      <c r="J9" s="0" t="n">
        <f aca="false">AVERAGE(Sheet1!J9:L9)</f>
        <v>1527.38233333333</v>
      </c>
      <c r="K9" s="0" t="n">
        <f aca="false">MAX(Sheet1!J9:L9)</f>
        <v>1543.407</v>
      </c>
      <c r="L9" s="0" t="n">
        <f aca="false">MIN(Sheet1!M9:P9)</f>
        <v>2301.121</v>
      </c>
      <c r="M9" s="0" t="n">
        <f aca="false">AVERAGE(Sheet1!M9:P9)</f>
        <v>2357.7925</v>
      </c>
      <c r="N9" s="0" t="n">
        <f aca="false">MAX(Sheet1!M9:P9)</f>
        <v>2402.272</v>
      </c>
      <c r="O9" s="0" t="n">
        <f aca="false">MIN(Sheet1!Q9:S9)</f>
        <v>2278.555</v>
      </c>
      <c r="P9" s="0" t="n">
        <f aca="false">AVERAGE(Sheet1!Q9:S9)</f>
        <v>2295.71033333333</v>
      </c>
      <c r="Q9" s="0" t="n">
        <f aca="false">MAX(Sheet1!Q9:S9)</f>
        <v>2315.716</v>
      </c>
      <c r="R9" s="0" t="n">
        <f aca="false">MIN(Sheet1!T9:V9)</f>
        <v>2081.201</v>
      </c>
      <c r="S9" s="0" t="n">
        <f aca="false">AVERAGE(Sheet1!T9:V9)</f>
        <v>2101.399</v>
      </c>
      <c r="T9" s="0" t="n">
        <f aca="false">MAX(Sheet1!T9:V9)</f>
        <v>2121.395</v>
      </c>
    </row>
    <row r="10" customFormat="false" ht="12.8" hidden="false" customHeight="false" outlineLevel="0" collapsed="false">
      <c r="A10" s="0" t="str">
        <f aca="false">Sheet1!A10</f>
        <v>tnt</v>
      </c>
      <c r="B10" s="0" t="str">
        <f aca="false">Sheet1!B10</f>
        <v>(transfer_date::date, newly_built::bool, uuid)</v>
      </c>
      <c r="C10" s="0" t="n">
        <f aca="false">MIN(Sheet1!C10:F10)</f>
        <v>550.933</v>
      </c>
      <c r="D10" s="0" t="n">
        <f aca="false">AVERAGE(Sheet1!C10:F10)</f>
        <v>564.51775</v>
      </c>
      <c r="E10" s="0" t="n">
        <f aca="false">MAX(Sheet1!C10:F10)</f>
        <v>573.131</v>
      </c>
      <c r="F10" s="0" t="n">
        <f aca="false">MIN(Sheet1!G10:I10)</f>
        <v>550.729</v>
      </c>
      <c r="G10" s="0" t="n">
        <f aca="false">AVERAGE(Sheet1!G10:I10)</f>
        <v>555.161</v>
      </c>
      <c r="H10" s="0" t="n">
        <f aca="false">MAX(Sheet1!G10:I10)</f>
        <v>559.975</v>
      </c>
      <c r="I10" s="0" t="n">
        <f aca="false">MIN(Sheet1!J10:L10)</f>
        <v>542.96</v>
      </c>
      <c r="J10" s="0" t="n">
        <f aca="false">AVERAGE(Sheet1!J10:L10)</f>
        <v>547.313666666667</v>
      </c>
      <c r="K10" s="0" t="n">
        <f aca="false">MAX(Sheet1!J10:L10)</f>
        <v>554.876</v>
      </c>
      <c r="L10" s="0" t="n">
        <f aca="false">MIN(Sheet1!M10:P10)</f>
        <v>1847.715</v>
      </c>
      <c r="M10" s="0" t="n">
        <f aca="false">AVERAGE(Sheet1!M10:P10)</f>
        <v>1923.0525</v>
      </c>
      <c r="N10" s="0" t="n">
        <f aca="false">MAX(Sheet1!M10:P10)</f>
        <v>1980.152</v>
      </c>
      <c r="O10" s="0" t="n">
        <f aca="false">MIN(Sheet1!Q10:S10)</f>
        <v>1895.478</v>
      </c>
      <c r="P10" s="0" t="n">
        <f aca="false">AVERAGE(Sheet1!Q10:S10)</f>
        <v>1906.67533333333</v>
      </c>
      <c r="Q10" s="0" t="n">
        <f aca="false">MAX(Sheet1!Q10:S10)</f>
        <v>1928.53</v>
      </c>
      <c r="R10" s="0" t="n">
        <f aca="false">MIN(Sheet1!T10:V10)</f>
        <v>1808.499</v>
      </c>
      <c r="S10" s="0" t="n">
        <f aca="false">AVERAGE(Sheet1!T10:V10)</f>
        <v>1840.25033333333</v>
      </c>
      <c r="T10" s="0" t="n">
        <f aca="false">MAX(Sheet1!T10:V10)</f>
        <v>1875.918</v>
      </c>
    </row>
    <row r="11" customFormat="false" ht="12.8" hidden="false" customHeight="false" outlineLevel="0" collapsed="false">
      <c r="A11" s="0" t="str">
        <f aca="false">Sheet1!A11</f>
        <v>tn</v>
      </c>
      <c r="B11" s="0" t="str">
        <f aca="false">Sheet1!B11</f>
        <v>(transfer_date::date, newly_built::bool)</v>
      </c>
      <c r="C11" s="0" t="n">
        <f aca="false">MIN(Sheet1!C11:F11)</f>
        <v>406.738</v>
      </c>
      <c r="D11" s="0" t="n">
        <f aca="false">AVERAGE(Sheet1!C11:F11)</f>
        <v>413.5055</v>
      </c>
      <c r="E11" s="0" t="n">
        <f aca="false">MAX(Sheet1!C11:F11)</f>
        <v>421.532</v>
      </c>
      <c r="F11" s="0" t="n">
        <f aca="false">MIN(Sheet1!G11:I11)</f>
        <v>400.836</v>
      </c>
      <c r="G11" s="0" t="n">
        <f aca="false">AVERAGE(Sheet1!G11:I11)</f>
        <v>403.755</v>
      </c>
      <c r="H11" s="0" t="n">
        <f aca="false">MAX(Sheet1!G11:I11)</f>
        <v>406.326</v>
      </c>
      <c r="I11" s="0" t="n">
        <f aca="false">MIN(Sheet1!J11:L11)</f>
        <v>395.664</v>
      </c>
      <c r="J11" s="0" t="n">
        <f aca="false">AVERAGE(Sheet1!J11:L11)</f>
        <v>399.954333333333</v>
      </c>
      <c r="K11" s="0" t="n">
        <f aca="false">MAX(Sheet1!J11:L11)</f>
        <v>407.288</v>
      </c>
      <c r="L11" s="0" t="n">
        <f aca="false">MIN(Sheet1!M11:P11)</f>
        <v>1335.561</v>
      </c>
      <c r="M11" s="0" t="n">
        <f aca="false">AVERAGE(Sheet1!M11:P11)</f>
        <v>1350.63325</v>
      </c>
      <c r="N11" s="0" t="n">
        <f aca="false">MAX(Sheet1!M11:P11)</f>
        <v>1364.729</v>
      </c>
      <c r="O11" s="0" t="n">
        <f aca="false">MIN(Sheet1!Q11:S11)</f>
        <v>1381.686</v>
      </c>
      <c r="P11" s="0" t="n">
        <f aca="false">AVERAGE(Sheet1!Q11:S11)</f>
        <v>1387.666</v>
      </c>
      <c r="Q11" s="0" t="n">
        <f aca="false">MAX(Sheet1!Q11:S11)</f>
        <v>1398.2</v>
      </c>
      <c r="R11" s="0" t="n">
        <f aca="false">MIN(Sheet1!T11:V11)</f>
        <v>1328.522</v>
      </c>
      <c r="S11" s="0" t="n">
        <f aca="false">AVERAGE(Sheet1!T11:V11)</f>
        <v>1341.21</v>
      </c>
      <c r="T11" s="0" t="n">
        <f aca="false">MAX(Sheet1!T11:V11)</f>
        <v>1360.853</v>
      </c>
    </row>
    <row r="12" customFormat="false" ht="12.8" hidden="false" customHeight="false" outlineLevel="0" collapsed="false">
      <c r="A12" s="0" t="str">
        <f aca="false">Sheet1!A12</f>
        <v>nt</v>
      </c>
      <c r="B12" s="0" t="str">
        <f aca="false">Sheet1!B12</f>
        <v>(newly_built::bool, transfer_date::date)</v>
      </c>
      <c r="C12" s="0" t="n">
        <f aca="false">MIN(Sheet1!C12:F12)</f>
        <v>493.127</v>
      </c>
      <c r="D12" s="0" t="n">
        <f aca="false">AVERAGE(Sheet1!C12:F12)</f>
        <v>508.94675</v>
      </c>
      <c r="E12" s="0" t="n">
        <f aca="false">MAX(Sheet1!C12:F12)</f>
        <v>523.068</v>
      </c>
      <c r="F12" s="0" t="n">
        <f aca="false">MIN(Sheet1!G12:I12)</f>
        <v>501.652</v>
      </c>
      <c r="G12" s="0" t="n">
        <f aca="false">AVERAGE(Sheet1!G12:I12)</f>
        <v>506.712</v>
      </c>
      <c r="H12" s="0" t="n">
        <f aca="false">MAX(Sheet1!G12:I12)</f>
        <v>513.101</v>
      </c>
      <c r="I12" s="0" t="n">
        <f aca="false">MIN(Sheet1!J12:L12)</f>
        <v>495.642</v>
      </c>
      <c r="J12" s="0" t="n">
        <f aca="false">AVERAGE(Sheet1!J12:L12)</f>
        <v>498.215333333333</v>
      </c>
      <c r="K12" s="0" t="n">
        <f aca="false">MAX(Sheet1!J12:L12)</f>
        <v>500.335</v>
      </c>
      <c r="L12" s="0" t="n">
        <f aca="false">MIN(Sheet1!M12:P12)</f>
        <v>1388.04</v>
      </c>
      <c r="M12" s="0" t="n">
        <f aca="false">AVERAGE(Sheet1!M12:P12)</f>
        <v>1402.40375</v>
      </c>
      <c r="N12" s="0" t="n">
        <f aca="false">MAX(Sheet1!M12:P12)</f>
        <v>1415.934</v>
      </c>
      <c r="O12" s="0" t="n">
        <f aca="false">MIN(Sheet1!Q12:S12)</f>
        <v>1417.68</v>
      </c>
      <c r="P12" s="0" t="n">
        <f aca="false">AVERAGE(Sheet1!Q12:S12)</f>
        <v>1422.16</v>
      </c>
      <c r="Q12" s="0" t="n">
        <f aca="false">MAX(Sheet1!Q12:S12)</f>
        <v>1427.771</v>
      </c>
      <c r="R12" s="0" t="n">
        <f aca="false">MIN(Sheet1!T12:V12)</f>
        <v>1358.039</v>
      </c>
      <c r="S12" s="0" t="n">
        <f aca="false">AVERAGE(Sheet1!T12:V12)</f>
        <v>1370.039</v>
      </c>
      <c r="T12" s="0" t="n">
        <f aca="false">MAX(Sheet1!T12:V12)</f>
        <v>1390.8</v>
      </c>
    </row>
    <row r="13" customFormat="false" ht="12.8" hidden="false" customHeight="false" outlineLevel="0" collapsed="false">
      <c r="A13" s="0" t="str">
        <f aca="false">Sheet1!A13</f>
        <v>worstcase</v>
      </c>
      <c r="B13" s="0" t="str">
        <f aca="false">Sheet1!B13</f>
        <v>(‘’::text COLLATE nondefault, [*31], uuid)</v>
      </c>
      <c r="C13" s="0" t="n">
        <f aca="false">MIN(Sheet1!C13:F13)</f>
        <v>59372.211</v>
      </c>
      <c r="D13" s="0" t="n">
        <f aca="false">AVERAGE(Sheet1!C13:F13)</f>
        <v>59590.2255</v>
      </c>
      <c r="E13" s="0" t="n">
        <f aca="false">MAX(Sheet1!C13:F13)</f>
        <v>59733.285</v>
      </c>
      <c r="F13" s="0" t="n">
        <f aca="false">MIN(Sheet1!G13:I13)</f>
        <v>59965.609</v>
      </c>
      <c r="G13" s="0" t="n">
        <f aca="false">AVERAGE(Sheet1!G13:I13)</f>
        <v>60319.8696666667</v>
      </c>
      <c r="H13" s="0" t="n">
        <f aca="false">MAX(Sheet1!G13:I13)</f>
        <v>60639.764</v>
      </c>
      <c r="I13" s="0" t="n">
        <f aca="false">MIN(Sheet1!J13:L13)</f>
        <v>12201.788</v>
      </c>
      <c r="J13" s="0" t="n">
        <f aca="false">AVERAGE(Sheet1!J13:L13)</f>
        <v>12232.669</v>
      </c>
      <c r="K13" s="0" t="n">
        <f aca="false">MAX(Sheet1!J13:L13)</f>
        <v>12290.126</v>
      </c>
      <c r="L13" s="0" t="n">
        <f aca="false">MIN(Sheet1!M13:P13)</f>
        <v>53347.245</v>
      </c>
      <c r="M13" s="0" t="n">
        <f aca="false">AVERAGE(Sheet1!M13:P13)</f>
        <v>53754.95375</v>
      </c>
      <c r="N13" s="0" t="n">
        <f aca="false">MAX(Sheet1!M13:P13)</f>
        <v>54088.366</v>
      </c>
      <c r="O13" s="0" t="n">
        <f aca="false">MIN(Sheet1!Q13:S13)</f>
        <v>30728.843</v>
      </c>
      <c r="P13" s="0" t="n">
        <f aca="false">AVERAGE(Sheet1!Q13:S13)</f>
        <v>30875.63</v>
      </c>
      <c r="Q13" s="0" t="n">
        <f aca="false">MAX(Sheet1!Q13:S13)</f>
        <v>31030.669</v>
      </c>
      <c r="R13" s="0" t="n">
        <f aca="false">MIN(Sheet1!T13:V13)</f>
        <v>14166.351</v>
      </c>
      <c r="S13" s="0" t="n">
        <f aca="false">AVERAGE(Sheet1!T13:V13)</f>
        <v>14226.5283333333</v>
      </c>
      <c r="T13" s="0" t="n">
        <f aca="false">MAX(Sheet1!T13:V13)</f>
        <v>14280.593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3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P46" activeCellId="0" sqref="P4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5.3"/>
  </cols>
  <sheetData>
    <row r="1" customFormat="false" ht="12.8" hidden="false" customHeight="false" outlineLevel="0" collapsed="false">
      <c r="C1" s="0" t="str">
        <f aca="false">Sheet1!C1</f>
        <v>REINDEX</v>
      </c>
      <c r="L1" s="0" t="str">
        <f aca="false">Sheet1!M1</f>
        <v>INSERT</v>
      </c>
    </row>
    <row r="2" customFormat="false" ht="12.8" hidden="false" customHeight="false" outlineLevel="0" collapsed="false">
      <c r="C2" s="0" t="str">
        <f aca="false">Sheet1!C2</f>
        <v>master</v>
      </c>
      <c r="F2" s="0" t="str">
        <f aca="false">Sheet1!G2</f>
        <v>0001</v>
      </c>
      <c r="I2" s="0" t="str">
        <f aca="false">Sheet1!J2</f>
        <v>0006</v>
      </c>
      <c r="L2" s="0" t="str">
        <f aca="false">Sheet1!M2</f>
        <v>master</v>
      </c>
      <c r="O2" s="0" t="str">
        <f aca="false">Sheet1!Q2</f>
        <v>0001</v>
      </c>
      <c r="R2" s="0" t="str">
        <f aca="false">Sheet1!T2</f>
        <v>0006</v>
      </c>
    </row>
    <row r="3" customFormat="false" ht="12.8" hidden="false" customHeight="false" outlineLevel="0" collapsed="false">
      <c r="C3" s="0" t="s">
        <v>26</v>
      </c>
      <c r="D3" s="0" t="s">
        <v>27</v>
      </c>
      <c r="E3" s="0" t="s">
        <v>28</v>
      </c>
      <c r="F3" s="0" t="s">
        <v>26</v>
      </c>
      <c r="G3" s="0" t="s">
        <v>27</v>
      </c>
      <c r="H3" s="0" t="s">
        <v>28</v>
      </c>
      <c r="I3" s="0" t="s">
        <v>26</v>
      </c>
      <c r="J3" s="0" t="s">
        <v>27</v>
      </c>
      <c r="K3" s="0" t="s">
        <v>28</v>
      </c>
      <c r="L3" s="0" t="s">
        <v>26</v>
      </c>
      <c r="M3" s="0" t="s">
        <v>27</v>
      </c>
      <c r="N3" s="0" t="s">
        <v>28</v>
      </c>
      <c r="O3" s="0" t="s">
        <v>26</v>
      </c>
      <c r="P3" s="0" t="s">
        <v>27</v>
      </c>
      <c r="Q3" s="0" t="s">
        <v>28</v>
      </c>
      <c r="R3" s="0" t="s">
        <v>26</v>
      </c>
      <c r="S3" s="0" t="s">
        <v>27</v>
      </c>
      <c r="T3" s="0" t="s">
        <v>28</v>
      </c>
    </row>
    <row r="4" customFormat="false" ht="12.8" hidden="false" customHeight="false" outlineLevel="0" collapsed="false">
      <c r="A4" s="0" t="str">
        <f aca="false">Sheet1!A4</f>
        <v>uidx</v>
      </c>
      <c r="B4" s="0" t="str">
        <f aca="false">Sheet1!B4</f>
        <v>(uuid)</v>
      </c>
      <c r="C4" s="0" t="n">
        <f aca="false">MIN(Sheet1!C4:F4)/AVERAGE(Sheet1!$C4:$F4)</f>
        <v>0.969102244200529</v>
      </c>
      <c r="D4" s="0" t="n">
        <f aca="false">AVERAGE(Sheet1!C4:F4)/AVERAGE(Sheet1!$C4:$F4)</f>
        <v>1</v>
      </c>
      <c r="E4" s="0" t="n">
        <f aca="false">MAX(Sheet1!C4:F4)/AVERAGE(Sheet1!$C4:$F4)</f>
        <v>1.04344700332334</v>
      </c>
      <c r="F4" s="0" t="n">
        <f aca="false">MIN(Sheet1!G4:I4)/AVERAGE(Sheet1!$C4:$F4)</f>
        <v>0.949207546345794</v>
      </c>
      <c r="G4" s="0" t="n">
        <f aca="false">AVERAGE(Sheet1!G4:I4)/AVERAGE(Sheet1!$C4:$F4)</f>
        <v>0.970349722158999</v>
      </c>
      <c r="H4" s="0" t="n">
        <f aca="false">MAX(Sheet1!G4:I4)/AVERAGE(Sheet1!$C4:$F4)</f>
        <v>0.985237710900343</v>
      </c>
      <c r="I4" s="0" t="n">
        <f aca="false">MIN(Sheet1!J4:L4)/AVERAGE(Sheet1!$C4:$F4)</f>
        <v>0.959215365479407</v>
      </c>
      <c r="J4" s="0" t="n">
        <f aca="false">AVERAGE(Sheet1!J4:L4)/AVERAGE(Sheet1!$C4:$F4)</f>
        <v>0.989747220540161</v>
      </c>
      <c r="K4" s="0" t="n">
        <f aca="false">MAX(Sheet1!J4:L4)/AVERAGE(Sheet1!$C4:$F4)</f>
        <v>1.01765981981558</v>
      </c>
      <c r="L4" s="0" t="n">
        <f aca="false">MIN(Sheet1!M4:P4)/AVERAGE(Sheet1!$M4:$P4)</f>
        <v>0.978253600842824</v>
      </c>
      <c r="M4" s="0" t="n">
        <f aca="false">AVERAGE(Sheet1!M4:P4)/AVERAGE(Sheet1!$M4:$P4)</f>
        <v>1</v>
      </c>
      <c r="N4" s="0" t="n">
        <f aca="false">MAX(Sheet1!M4:P4)/AVERAGE(Sheet1!$M4:$P4)</f>
        <v>1.02268827044194</v>
      </c>
      <c r="O4" s="0" t="n">
        <f aca="false">MIN(Sheet1!Q4:S4)/AVERAGE(Sheet1!$M4:$P4)</f>
        <v>1.02124378071194</v>
      </c>
      <c r="P4" s="0" t="n">
        <f aca="false">AVERAGE(Sheet1!Q4:S4)/AVERAGE(Sheet1!$M4:$P4)</f>
        <v>1.02651891612004</v>
      </c>
      <c r="Q4" s="0" t="n">
        <f aca="false">MAX(Sheet1!Q4:S4)/AVERAGE(Sheet1!$M4:$P4)</f>
        <v>1.0319433400749</v>
      </c>
      <c r="R4" s="0" t="n">
        <f aca="false">MIN(Sheet1!T4:V4)/AVERAGE(Sheet1!$M4:$P4)</f>
        <v>0.976439375879544</v>
      </c>
      <c r="S4" s="0" t="n">
        <f aca="false">AVERAGE(Sheet1!T4:V4)/AVERAGE(Sheet1!$M4:$P4)</f>
        <v>0.984851006236591</v>
      </c>
      <c r="T4" s="0" t="n">
        <f aca="false">MAX(Sheet1!T4:V4)/AVERAGE(Sheet1!$M4:$P4)</f>
        <v>0.990203861918348</v>
      </c>
    </row>
    <row r="5" customFormat="false" ht="12.8" hidden="false" customHeight="false" outlineLevel="0" collapsed="false">
      <c r="A5" s="0" t="str">
        <f aca="false">Sheet1!A5</f>
        <v>nuidx</v>
      </c>
      <c r="B5" s="0" t="str">
        <f aca="false">Sheet1!B5</f>
        <v>(county::text)</v>
      </c>
      <c r="C5" s="0" t="n">
        <f aca="false">MIN(Sheet1!C5:F5)/AVERAGE(Sheet1!$C5:$F5)</f>
        <v>0.977630913289288</v>
      </c>
      <c r="D5" s="0" t="n">
        <f aca="false">AVERAGE(Sheet1!C5:F5)/AVERAGE(Sheet1!$C5:$F5)</f>
        <v>1</v>
      </c>
      <c r="E5" s="0" t="n">
        <f aca="false">MAX(Sheet1!C5:F5)/AVERAGE(Sheet1!$C5:$F5)</f>
        <v>1.01747609496611</v>
      </c>
      <c r="F5" s="0" t="n">
        <f aca="false">MIN(Sheet1!G5:I5)/AVERAGE(Sheet1!$C5:$F5)</f>
        <v>0.905545509903693</v>
      </c>
      <c r="G5" s="0" t="n">
        <f aca="false">AVERAGE(Sheet1!G5:I5)/AVERAGE(Sheet1!$C5:$F5)</f>
        <v>0.917009240489089</v>
      </c>
      <c r="H5" s="0" t="n">
        <f aca="false">MAX(Sheet1!G5:I5)/AVERAGE(Sheet1!$C5:$F5)</f>
        <v>0.936741015621366</v>
      </c>
      <c r="I5" s="0" t="n">
        <f aca="false">MIN(Sheet1!J5:L5)/AVERAGE(Sheet1!$C5:$F5)</f>
        <v>0.891639338279754</v>
      </c>
      <c r="J5" s="0" t="n">
        <f aca="false">AVERAGE(Sheet1!J5:L5)/AVERAGE(Sheet1!$C5:$F5)</f>
        <v>0.908790808025804</v>
      </c>
      <c r="K5" s="0" t="n">
        <f aca="false">MAX(Sheet1!J5:L5)/AVERAGE(Sheet1!$C5:$F5)</f>
        <v>0.925628385935261</v>
      </c>
      <c r="L5" s="0" t="n">
        <f aca="false">MIN(Sheet1!M5:P5)/AVERAGE(Sheet1!$M5:$P5)</f>
        <v>0.991744416203714</v>
      </c>
      <c r="M5" s="0" t="n">
        <f aca="false">AVERAGE(Sheet1!M5:P5)/AVERAGE(Sheet1!$M5:$P5)</f>
        <v>1</v>
      </c>
      <c r="N5" s="0" t="n">
        <f aca="false">MAX(Sheet1!M5:P5)/AVERAGE(Sheet1!$M5:$P5)</f>
        <v>1.00369442767319</v>
      </c>
      <c r="O5" s="0" t="n">
        <f aca="false">MIN(Sheet1!Q5:S5)/AVERAGE(Sheet1!$M5:$P5)</f>
        <v>1.01414993745713</v>
      </c>
      <c r="P5" s="0" t="n">
        <f aca="false">AVERAGE(Sheet1!Q5:S5)/AVERAGE(Sheet1!$M5:$P5)</f>
        <v>1.01715069477385</v>
      </c>
      <c r="Q5" s="0" t="n">
        <f aca="false">MAX(Sheet1!Q5:S5)/AVERAGE(Sheet1!$M5:$P5)</f>
        <v>1.01947447483777</v>
      </c>
      <c r="R5" s="0" t="n">
        <f aca="false">MIN(Sheet1!T5:V5)/AVERAGE(Sheet1!$M5:$P5)</f>
        <v>0.998680494558517</v>
      </c>
      <c r="S5" s="0" t="n">
        <f aca="false">AVERAGE(Sheet1!T5:V5)/AVERAGE(Sheet1!$M5:$P5)</f>
        <v>1.0044244227234</v>
      </c>
      <c r="T5" s="0" t="n">
        <f aca="false">MAX(Sheet1!T5:V5)/AVERAGE(Sheet1!$M5:$P5)</f>
        <v>1.01053222303562</v>
      </c>
    </row>
    <row r="6" customFormat="false" ht="12.8" hidden="false" customHeight="false" outlineLevel="0" collapsed="false">
      <c r="A6" s="0" t="str">
        <f aca="false">Sheet1!A6</f>
        <v>ccl</v>
      </c>
      <c r="B6" s="0" t="str">
        <f aca="false">Sheet1!B6</f>
        <v>(county::text, city::text, locality::text)</v>
      </c>
      <c r="C6" s="0" t="n">
        <f aca="false">MIN(Sheet1!C6:F6)/AVERAGE(Sheet1!$C6:$F6)</f>
        <v>0.979899469650124</v>
      </c>
      <c r="D6" s="0" t="n">
        <f aca="false">AVERAGE(Sheet1!C6:F6)/AVERAGE(Sheet1!$C6:$F6)</f>
        <v>1</v>
      </c>
      <c r="E6" s="0" t="n">
        <f aca="false">MAX(Sheet1!C6:F6)/AVERAGE(Sheet1!$C6:$F6)</f>
        <v>1.01447365596573</v>
      </c>
      <c r="F6" s="0" t="n">
        <f aca="false">MIN(Sheet1!G6:I6)/AVERAGE(Sheet1!$C6:$F6)</f>
        <v>0.987154993868327</v>
      </c>
      <c r="G6" s="0" t="n">
        <f aca="false">AVERAGE(Sheet1!G6:I6)/AVERAGE(Sheet1!$C6:$F6)</f>
        <v>1.00033422405892</v>
      </c>
      <c r="H6" s="0" t="n">
        <f aca="false">MAX(Sheet1!G6:I6)/AVERAGE(Sheet1!$C6:$F6)</f>
        <v>1.01688616277773</v>
      </c>
      <c r="I6" s="0" t="n">
        <f aca="false">MIN(Sheet1!J6:L6)/AVERAGE(Sheet1!$C6:$F6)</f>
        <v>0.91259302242648</v>
      </c>
      <c r="J6" s="0" t="n">
        <f aca="false">AVERAGE(Sheet1!J6:L6)/AVERAGE(Sheet1!$C6:$F6)</f>
        <v>0.923472846487981</v>
      </c>
      <c r="K6" s="0" t="n">
        <f aca="false">MAX(Sheet1!J6:L6)/AVERAGE(Sheet1!$C6:$F6)</f>
        <v>0.930617578200467</v>
      </c>
      <c r="L6" s="0" t="n">
        <f aca="false">MIN(Sheet1!M6:P6)/AVERAGE(Sheet1!$M6:$P6)</f>
        <v>0.981990453070624</v>
      </c>
      <c r="M6" s="0" t="n">
        <f aca="false">AVERAGE(Sheet1!M6:P6)/AVERAGE(Sheet1!$M6:$P6)</f>
        <v>1</v>
      </c>
      <c r="N6" s="0" t="n">
        <f aca="false">MAX(Sheet1!M6:P6)/AVERAGE(Sheet1!$M6:$P6)</f>
        <v>1.01044290606647</v>
      </c>
      <c r="O6" s="0" t="n">
        <f aca="false">MIN(Sheet1!Q6:S6)/AVERAGE(Sheet1!$M6:$P6)</f>
        <v>0.978232520953437</v>
      </c>
      <c r="P6" s="0" t="n">
        <f aca="false">AVERAGE(Sheet1!Q6:S6)/AVERAGE(Sheet1!$M6:$P6)</f>
        <v>0.988717587008446</v>
      </c>
      <c r="Q6" s="0" t="n">
        <f aca="false">MAX(Sheet1!Q6:S6)/AVERAGE(Sheet1!$M6:$P6)</f>
        <v>1.00153483899885</v>
      </c>
      <c r="R6" s="0" t="n">
        <f aca="false">MIN(Sheet1!T6:V6)/AVERAGE(Sheet1!$M6:$P6)</f>
        <v>0.930261993555061</v>
      </c>
      <c r="S6" s="0" t="n">
        <f aca="false">AVERAGE(Sheet1!T6:V6)/AVERAGE(Sheet1!$M6:$P6)</f>
        <v>0.939372859399669</v>
      </c>
      <c r="T6" s="0" t="n">
        <f aca="false">MAX(Sheet1!T6:V6)/AVERAGE(Sheet1!$M6:$P6)</f>
        <v>0.944367740961645</v>
      </c>
    </row>
    <row r="7" customFormat="false" ht="12.8" hidden="false" customHeight="false" outlineLevel="0" collapsed="false">
      <c r="A7" s="0" t="str">
        <f aca="false">Sheet1!A7</f>
        <v>ul</v>
      </c>
      <c r="B7" s="0" t="str">
        <f aca="false">Sheet1!B7</f>
        <v>(uuid, locality::text)</v>
      </c>
      <c r="C7" s="0" t="n">
        <f aca="false">MIN(Sheet1!C7:F7)/AVERAGE(Sheet1!$C7:$F7)</f>
        <v>0.985663248075932</v>
      </c>
      <c r="D7" s="0" t="n">
        <f aca="false">AVERAGE(Sheet1!C7:F7)/AVERAGE(Sheet1!$C7:$F7)</f>
        <v>1</v>
      </c>
      <c r="E7" s="0" t="n">
        <f aca="false">MAX(Sheet1!C7:F7)/AVERAGE(Sheet1!$C7:$F7)</f>
        <v>1.01969748138142</v>
      </c>
      <c r="F7" s="0" t="n">
        <f aca="false">MIN(Sheet1!G7:I7)/AVERAGE(Sheet1!$C7:$F7)</f>
        <v>0.975766516770054</v>
      </c>
      <c r="G7" s="0" t="n">
        <f aca="false">AVERAGE(Sheet1!G7:I7)/AVERAGE(Sheet1!$C7:$F7)</f>
        <v>0.992284768015736</v>
      </c>
      <c r="H7" s="0" t="n">
        <f aca="false">MAX(Sheet1!G7:I7)/AVERAGE(Sheet1!$C7:$F7)</f>
        <v>1.01617342978855</v>
      </c>
      <c r="I7" s="0" t="n">
        <f aca="false">MIN(Sheet1!J7:L7)/AVERAGE(Sheet1!$C7:$F7)</f>
        <v>0.977340134966199</v>
      </c>
      <c r="J7" s="0" t="n">
        <f aca="false">AVERAGE(Sheet1!J7:L7)/AVERAGE(Sheet1!$C7:$F7)</f>
        <v>0.995070988586923</v>
      </c>
      <c r="K7" s="0" t="n">
        <f aca="false">MAX(Sheet1!J7:L7)/AVERAGE(Sheet1!$C7:$F7)</f>
        <v>1.00849493136157</v>
      </c>
      <c r="L7" s="0" t="n">
        <f aca="false">MIN(Sheet1!M7:P7)/AVERAGE(Sheet1!$M7:$P7)</f>
        <v>0.964228466413658</v>
      </c>
      <c r="M7" s="0" t="n">
        <f aca="false">AVERAGE(Sheet1!M7:P7)/AVERAGE(Sheet1!$M7:$P7)</f>
        <v>1</v>
      </c>
      <c r="N7" s="0" t="n">
        <f aca="false">MAX(Sheet1!M7:P7)/AVERAGE(Sheet1!$M7:$P7)</f>
        <v>1.02634270762119</v>
      </c>
      <c r="O7" s="0" t="n">
        <f aca="false">MIN(Sheet1!Q7:S7)/AVERAGE(Sheet1!$M7:$P7)</f>
        <v>1.01177236459247</v>
      </c>
      <c r="P7" s="0" t="n">
        <f aca="false">AVERAGE(Sheet1!Q7:S7)/AVERAGE(Sheet1!$M7:$P7)</f>
        <v>1.02364842715777</v>
      </c>
      <c r="Q7" s="0" t="n">
        <f aca="false">MAX(Sheet1!Q7:S7)/AVERAGE(Sheet1!$M7:$P7)</f>
        <v>1.04119574208034</v>
      </c>
      <c r="R7" s="0" t="n">
        <f aca="false">MIN(Sheet1!T7:V7)/AVERAGE(Sheet1!$M7:$P7)</f>
        <v>0.972954564153153</v>
      </c>
      <c r="S7" s="0" t="n">
        <f aca="false">AVERAGE(Sheet1!T7:V7)/AVERAGE(Sheet1!$M7:$P7)</f>
        <v>0.984428813741861</v>
      </c>
      <c r="T7" s="0" t="n">
        <f aca="false">MAX(Sheet1!T7:V7)/AVERAGE(Sheet1!$M7:$P7)</f>
        <v>0.995309055739949</v>
      </c>
    </row>
    <row r="8" customFormat="false" ht="12.8" hidden="false" customHeight="false" outlineLevel="0" collapsed="false">
      <c r="A8" s="0" t="str">
        <f aca="false">Sheet1!A8</f>
        <v>ccl_collated</v>
      </c>
      <c r="B8" s="0" t="str">
        <f aca="false">Sheet1!B8</f>
        <v>(county::text COLLATE en_us, city::text, locality::text)</v>
      </c>
      <c r="C8" s="0" t="n">
        <f aca="false">MIN(Sheet1!C8:F8)/AVERAGE(Sheet1!$C8:$F8)</f>
        <v>0.977527408850942</v>
      </c>
      <c r="D8" s="0" t="n">
        <f aca="false">AVERAGE(Sheet1!C8:F8)/AVERAGE(Sheet1!$C8:$F8)</f>
        <v>1</v>
      </c>
      <c r="E8" s="0" t="n">
        <f aca="false">MAX(Sheet1!C8:F8)/AVERAGE(Sheet1!$C8:$F8)</f>
        <v>1.02291412697842</v>
      </c>
      <c r="F8" s="0" t="n">
        <f aca="false">MIN(Sheet1!G8:I8)/AVERAGE(Sheet1!$C8:$F8)</f>
        <v>0.994148779849761</v>
      </c>
      <c r="G8" s="0" t="n">
        <f aca="false">AVERAGE(Sheet1!G8:I8)/AVERAGE(Sheet1!$C8:$F8)</f>
        <v>1.00305440454673</v>
      </c>
      <c r="H8" s="0" t="n">
        <f aca="false">MAX(Sheet1!G8:I8)/AVERAGE(Sheet1!$C8:$F8)</f>
        <v>1.01660665313784</v>
      </c>
      <c r="I8" s="0" t="n">
        <f aca="false">MIN(Sheet1!J8:L8)/AVERAGE(Sheet1!$C8:$F8)</f>
        <v>0.925019778114794</v>
      </c>
      <c r="J8" s="0" t="n">
        <f aca="false">AVERAGE(Sheet1!J8:L8)/AVERAGE(Sheet1!$C8:$F8)</f>
        <v>0.938740411696026</v>
      </c>
      <c r="K8" s="0" t="n">
        <f aca="false">MAX(Sheet1!J8:L8)/AVERAGE(Sheet1!$C8:$F8)</f>
        <v>0.949351409187712</v>
      </c>
      <c r="L8" s="0" t="n">
        <f aca="false">MIN(Sheet1!M8:P8)/AVERAGE(Sheet1!$M8:$P8)</f>
        <v>0.993135638123701</v>
      </c>
      <c r="M8" s="0" t="n">
        <f aca="false">AVERAGE(Sheet1!M8:P8)/AVERAGE(Sheet1!$M8:$P8)</f>
        <v>1</v>
      </c>
      <c r="N8" s="0" t="n">
        <f aca="false">MAX(Sheet1!M8:P8)/AVERAGE(Sheet1!$M8:$P8)</f>
        <v>1.01003882931501</v>
      </c>
      <c r="O8" s="0" t="n">
        <f aca="false">MIN(Sheet1!Q8:S8)/AVERAGE(Sheet1!$M8:$P8)</f>
        <v>0.960952931971394</v>
      </c>
      <c r="P8" s="0" t="n">
        <f aca="false">AVERAGE(Sheet1!Q8:S8)/AVERAGE(Sheet1!$M8:$P8)</f>
        <v>0.969467490123087</v>
      </c>
      <c r="Q8" s="0" t="n">
        <f aca="false">MAX(Sheet1!Q8:S8)/AVERAGE(Sheet1!$M8:$P8)</f>
        <v>0.976056368265645</v>
      </c>
      <c r="R8" s="0" t="n">
        <f aca="false">MIN(Sheet1!T8:V8)/AVERAGE(Sheet1!$M8:$P8)</f>
        <v>0.919860212301079</v>
      </c>
      <c r="S8" s="0" t="n">
        <f aca="false">AVERAGE(Sheet1!T8:V8)/AVERAGE(Sheet1!$M8:$P8)</f>
        <v>0.926597025389064</v>
      </c>
      <c r="T8" s="0" t="n">
        <f aca="false">MAX(Sheet1!T8:V8)/AVERAGE(Sheet1!$M8:$P8)</f>
        <v>0.930489518538504</v>
      </c>
    </row>
    <row r="9" customFormat="false" ht="12.8" hidden="false" customHeight="false" outlineLevel="0" collapsed="false">
      <c r="A9" s="0" t="str">
        <f aca="false">Sheet1!A9</f>
        <v>accl</v>
      </c>
      <c r="B9" s="0" t="str">
        <f aca="false">Sheet1!B9</f>
        <v>(always_null, county::text, city::text, locality::text)</v>
      </c>
      <c r="C9" s="0" t="n">
        <f aca="false">MIN(Sheet1!C9:F9)/AVERAGE(Sheet1!$C9:$F9)</f>
        <v>0.978565005104729</v>
      </c>
      <c r="D9" s="0" t="n">
        <f aca="false">AVERAGE(Sheet1!C9:F9)/AVERAGE(Sheet1!$C9:$F9)</f>
        <v>1</v>
      </c>
      <c r="E9" s="0" t="n">
        <f aca="false">MAX(Sheet1!C9:F9)/AVERAGE(Sheet1!$C9:$F9)</f>
        <v>1.01876104157939</v>
      </c>
      <c r="F9" s="0" t="n">
        <f aca="false">MIN(Sheet1!G9:I9)/AVERAGE(Sheet1!$C9:$F9)</f>
        <v>1.00111884664759</v>
      </c>
      <c r="G9" s="0" t="n">
        <f aca="false">AVERAGE(Sheet1!G9:I9)/AVERAGE(Sheet1!$C9:$F9)</f>
        <v>1.00461751460891</v>
      </c>
      <c r="H9" s="0" t="n">
        <f aca="false">MAX(Sheet1!G9:I9)/AVERAGE(Sheet1!$C9:$F9)</f>
        <v>1.0097226728827</v>
      </c>
      <c r="I9" s="0" t="n">
        <f aca="false">MIN(Sheet1!J9:L9)/AVERAGE(Sheet1!$C9:$F9)</f>
        <v>0.862216976669392</v>
      </c>
      <c r="J9" s="0" t="n">
        <f aca="false">AVERAGE(Sheet1!J9:L9)/AVERAGE(Sheet1!$C9:$F9)</f>
        <v>0.874456493916954</v>
      </c>
      <c r="K9" s="0" t="n">
        <f aca="false">MAX(Sheet1!J9:L9)/AVERAGE(Sheet1!$C9:$F9)</f>
        <v>0.88363093146524</v>
      </c>
      <c r="L9" s="0" t="n">
        <f aca="false">MIN(Sheet1!M9:P9)/AVERAGE(Sheet1!$M9:$P9)</f>
        <v>0.975964169875</v>
      </c>
      <c r="M9" s="0" t="n">
        <f aca="false">AVERAGE(Sheet1!M9:P9)/AVERAGE(Sheet1!$M9:$P9)</f>
        <v>1</v>
      </c>
      <c r="N9" s="0" t="n">
        <f aca="false">MAX(Sheet1!M9:P9)/AVERAGE(Sheet1!$M9:$P9)</f>
        <v>1.01886489163062</v>
      </c>
      <c r="O9" s="0" t="n">
        <f aca="false">MIN(Sheet1!Q9:S9)/AVERAGE(Sheet1!$M9:$P9)</f>
        <v>0.966393353104652</v>
      </c>
      <c r="P9" s="0" t="n">
        <f aca="false">AVERAGE(Sheet1!Q9:S9)/AVERAGE(Sheet1!$M9:$P9)</f>
        <v>0.973669367992872</v>
      </c>
      <c r="Q9" s="0" t="n">
        <f aca="false">MAX(Sheet1!Q9:S9)/AVERAGE(Sheet1!$M9:$P9)</f>
        <v>0.982154282024393</v>
      </c>
      <c r="R9" s="0" t="n">
        <f aca="false">MIN(Sheet1!T9:V9)/AVERAGE(Sheet1!$M9:$P9)</f>
        <v>0.882690482729078</v>
      </c>
      <c r="S9" s="0" t="n">
        <f aca="false">AVERAGE(Sheet1!T9:V9)/AVERAGE(Sheet1!$M9:$P9)</f>
        <v>0.891256970238051</v>
      </c>
      <c r="T9" s="0" t="n">
        <f aca="false">MAX(Sheet1!T9:V9)/AVERAGE(Sheet1!$M9:$P9)</f>
        <v>0.899737784389424</v>
      </c>
    </row>
    <row r="10" customFormat="false" ht="12.8" hidden="false" customHeight="false" outlineLevel="0" collapsed="false">
      <c r="A10" s="0" t="str">
        <f aca="false">Sheet1!A10</f>
        <v>tnt</v>
      </c>
      <c r="B10" s="0" t="str">
        <f aca="false">Sheet1!B10</f>
        <v>(transfer_date::date, newly_built::bool, uuid)</v>
      </c>
      <c r="C10" s="0" t="n">
        <f aca="false">MIN(Sheet1!C10:F10)/AVERAGE(Sheet1!$C10:$F10)</f>
        <v>0.975935654813334</v>
      </c>
      <c r="D10" s="0" t="n">
        <f aca="false">AVERAGE(Sheet1!C10:F10)/AVERAGE(Sheet1!$C10:$F10)</f>
        <v>1</v>
      </c>
      <c r="E10" s="0" t="n">
        <f aca="false">MAX(Sheet1!C10:F10)/AVERAGE(Sheet1!$C10:$F10)</f>
        <v>1.01525771333142</v>
      </c>
      <c r="F10" s="0" t="n">
        <f aca="false">MIN(Sheet1!G10:I10)/AVERAGE(Sheet1!$C10:$F10)</f>
        <v>0.975574284422412</v>
      </c>
      <c r="G10" s="0" t="n">
        <f aca="false">AVERAGE(Sheet1!G10:I10)/AVERAGE(Sheet1!$C10:$F10)</f>
        <v>0.983425233307544</v>
      </c>
      <c r="H10" s="0" t="n">
        <f aca="false">MAX(Sheet1!G10:I10)/AVERAGE(Sheet1!$C10:$F10)</f>
        <v>0.991952865963913</v>
      </c>
      <c r="I10" s="0" t="n">
        <f aca="false">MIN(Sheet1!J10:L10)/AVERAGE(Sheet1!$C10:$F10)</f>
        <v>0.961812095368126</v>
      </c>
      <c r="J10" s="0" t="n">
        <f aca="false">AVERAGE(Sheet1!J10:L10)/AVERAGE(Sheet1!$C10:$F10)</f>
        <v>0.969524282746941</v>
      </c>
      <c r="K10" s="0" t="n">
        <f aca="false">MAX(Sheet1!J10:L10)/AVERAGE(Sheet1!$C10:$F10)</f>
        <v>0.982920377614344</v>
      </c>
      <c r="L10" s="0" t="n">
        <f aca="false">MIN(Sheet1!M10:P10)/AVERAGE(Sheet1!$M10:$P10)</f>
        <v>0.960824002464831</v>
      </c>
      <c r="M10" s="0" t="n">
        <f aca="false">AVERAGE(Sheet1!M10:P10)/AVERAGE(Sheet1!$M10:$P10)</f>
        <v>1</v>
      </c>
      <c r="N10" s="0" t="n">
        <f aca="false">MAX(Sheet1!M10:P10)/AVERAGE(Sheet1!$M10:$P10)</f>
        <v>1.02969211708989</v>
      </c>
      <c r="O10" s="0" t="n">
        <f aca="false">MIN(Sheet1!Q10:S10)/AVERAGE(Sheet1!$M10:$P10)</f>
        <v>0.985661077895689</v>
      </c>
      <c r="P10" s="0" t="n">
        <f aca="false">AVERAGE(Sheet1!Q10:S10)/AVERAGE(Sheet1!$M10:$P10)</f>
        <v>0.991483765177151</v>
      </c>
      <c r="Q10" s="0" t="n">
        <f aca="false">MAX(Sheet1!Q10:S10)/AVERAGE(Sheet1!$M10:$P10)</f>
        <v>1.00284833617387</v>
      </c>
      <c r="R10" s="0" t="n">
        <f aca="false">MIN(Sheet1!T10:V10)/AVERAGE(Sheet1!$M10:$P10)</f>
        <v>0.940431423479078</v>
      </c>
      <c r="S10" s="0" t="n">
        <f aca="false">AVERAGE(Sheet1!T10:V10)/AVERAGE(Sheet1!$M10:$P10)</f>
        <v>0.95694232650088</v>
      </c>
      <c r="T10" s="0" t="n">
        <f aca="false">MAX(Sheet1!T10:V10)/AVERAGE(Sheet1!$M10:$P10)</f>
        <v>0.975489748719809</v>
      </c>
    </row>
    <row r="11" customFormat="false" ht="12.8" hidden="false" customHeight="false" outlineLevel="0" collapsed="false">
      <c r="A11" s="0" t="str">
        <f aca="false">Sheet1!A11</f>
        <v>tn</v>
      </c>
      <c r="B11" s="0" t="str">
        <f aca="false">Sheet1!B11</f>
        <v>(transfer_date::date, newly_built::bool)</v>
      </c>
      <c r="C11" s="0" t="n">
        <f aca="false">MIN(Sheet1!C11:F11)/AVERAGE(Sheet1!$C11:$F11)</f>
        <v>0.98363383316546</v>
      </c>
      <c r="D11" s="0" t="n">
        <f aca="false">AVERAGE(Sheet1!C11:F11)/AVERAGE(Sheet1!$C11:$F11)</f>
        <v>1</v>
      </c>
      <c r="E11" s="0" t="n">
        <f aca="false">MAX(Sheet1!C11:F11)/AVERAGE(Sheet1!$C11:$F11)</f>
        <v>1.01941086636091</v>
      </c>
      <c r="F11" s="0" t="n">
        <f aca="false">MIN(Sheet1!G11:I11)/AVERAGE(Sheet1!$C11:$F11)</f>
        <v>0.969360746108577</v>
      </c>
      <c r="G11" s="0" t="n">
        <f aca="false">AVERAGE(Sheet1!G11:I11)/AVERAGE(Sheet1!$C11:$F11)</f>
        <v>0.976419902516412</v>
      </c>
      <c r="H11" s="0" t="n">
        <f aca="false">MAX(Sheet1!G11:I11)/AVERAGE(Sheet1!$C11:$F11)</f>
        <v>0.98263747398765</v>
      </c>
      <c r="I11" s="0" t="n">
        <f aca="false">MIN(Sheet1!J11:L11)/AVERAGE(Sheet1!$C11:$F11)</f>
        <v>0.956853052740532</v>
      </c>
      <c r="J11" s="0" t="n">
        <f aca="false">AVERAGE(Sheet1!J11:L11)/AVERAGE(Sheet1!$C11:$F11)</f>
        <v>0.967228569712696</v>
      </c>
      <c r="K11" s="0" t="n">
        <f aca="false">MAX(Sheet1!J11:L11)/AVERAGE(Sheet1!$C11:$F11)</f>
        <v>0.984963924300886</v>
      </c>
      <c r="L11" s="0" t="n">
        <f aca="false">MIN(Sheet1!M11:P11)/AVERAGE(Sheet1!$M11:$P11)</f>
        <v>0.988840604953269</v>
      </c>
      <c r="M11" s="0" t="n">
        <f aca="false">AVERAGE(Sheet1!M11:P11)/AVERAGE(Sheet1!$M11:$P11)</f>
        <v>1</v>
      </c>
      <c r="N11" s="0" t="n">
        <f aca="false">MAX(Sheet1!M11:P11)/AVERAGE(Sheet1!$M11:$P11)</f>
        <v>1.01043640085123</v>
      </c>
      <c r="O11" s="0" t="n">
        <f aca="false">MIN(Sheet1!Q11:S11)/AVERAGE(Sheet1!$M11:$P11)</f>
        <v>1.02299125243659</v>
      </c>
      <c r="P11" s="0" t="n">
        <f aca="false">AVERAGE(Sheet1!Q11:S11)/AVERAGE(Sheet1!$M11:$P11)</f>
        <v>1.027418805216</v>
      </c>
      <c r="Q11" s="0" t="n">
        <f aca="false">MAX(Sheet1!Q11:S11)/AVERAGE(Sheet1!$M11:$P11)</f>
        <v>1.03521810972742</v>
      </c>
      <c r="R11" s="0" t="n">
        <f aca="false">MIN(Sheet1!T11:V11)/AVERAGE(Sheet1!$M11:$P11)</f>
        <v>0.983628975519446</v>
      </c>
      <c r="S11" s="0" t="n">
        <f aca="false">AVERAGE(Sheet1!T11:V11)/AVERAGE(Sheet1!$M11:$P11)</f>
        <v>0.993023087503584</v>
      </c>
      <c r="T11" s="0" t="n">
        <f aca="false">MAX(Sheet1!T11:V11)/AVERAGE(Sheet1!$M11:$P11)</f>
        <v>1.00756663587247</v>
      </c>
    </row>
    <row r="12" customFormat="false" ht="12.8" hidden="false" customHeight="false" outlineLevel="0" collapsed="false">
      <c r="A12" s="0" t="str">
        <f aca="false">Sheet1!A12</f>
        <v>nt</v>
      </c>
      <c r="B12" s="0" t="str">
        <f aca="false">Sheet1!B12</f>
        <v>(newly_built::bool, transfer_date::date)</v>
      </c>
      <c r="C12" s="0" t="n">
        <f aca="false">MIN(Sheet1!C12:F12)/AVERAGE(Sheet1!$C12:$F12)</f>
        <v>0.968916689221417</v>
      </c>
      <c r="D12" s="0" t="n">
        <f aca="false">AVERAGE(Sheet1!C12:F12)/AVERAGE(Sheet1!$C12:$F12)</f>
        <v>1</v>
      </c>
      <c r="E12" s="0" t="n">
        <f aca="false">MAX(Sheet1!C12:F12)/AVERAGE(Sheet1!$C12:$F12)</f>
        <v>1.02774602647526</v>
      </c>
      <c r="F12" s="0" t="n">
        <f aca="false">MIN(Sheet1!G12:I12)/AVERAGE(Sheet1!$C12:$F12)</f>
        <v>0.985666968106192</v>
      </c>
      <c r="G12" s="0" t="n">
        <f aca="false">AVERAGE(Sheet1!G12:I12)/AVERAGE(Sheet1!$C12:$F12)</f>
        <v>0.995609069121671</v>
      </c>
      <c r="H12" s="0" t="n">
        <f aca="false">MAX(Sheet1!G12:I12)/AVERAGE(Sheet1!$C12:$F12)</f>
        <v>1.00816244528529</v>
      </c>
      <c r="I12" s="0" t="n">
        <f aca="false">MIN(Sheet1!J12:L12)/AVERAGE(Sheet1!$C12:$F12)</f>
        <v>0.973858267097688</v>
      </c>
      <c r="J12" s="0" t="n">
        <f aca="false">AVERAGE(Sheet1!J12:L12)/AVERAGE(Sheet1!$C12:$F12)</f>
        <v>0.978914460763004</v>
      </c>
      <c r="K12" s="0" t="n">
        <f aca="false">MAX(Sheet1!J12:L12)/AVERAGE(Sheet1!$C12:$F12)</f>
        <v>0.98307927106323</v>
      </c>
      <c r="L12" s="0" t="n">
        <f aca="false">MIN(Sheet1!M12:P12)/AVERAGE(Sheet1!$M12:$P12)</f>
        <v>0.989757764124632</v>
      </c>
      <c r="M12" s="0" t="n">
        <f aca="false">AVERAGE(Sheet1!M12:P12)/AVERAGE(Sheet1!$M12:$P12)</f>
        <v>1</v>
      </c>
      <c r="N12" s="0" t="n">
        <f aca="false">MAX(Sheet1!M12:P12)/AVERAGE(Sheet1!$M12:$P12)</f>
        <v>1.00964789918738</v>
      </c>
      <c r="O12" s="0" t="n">
        <f aca="false">MIN(Sheet1!Q12:S12)/AVERAGE(Sheet1!$M12:$P12)</f>
        <v>1.01089290441501</v>
      </c>
      <c r="P12" s="0" t="n">
        <f aca="false">AVERAGE(Sheet1!Q12:S12)/AVERAGE(Sheet1!$M12:$P12)</f>
        <v>1.01408741954662</v>
      </c>
      <c r="Q12" s="0" t="n">
        <f aca="false">MAX(Sheet1!Q12:S12)/AVERAGE(Sheet1!$M12:$P12)</f>
        <v>1.01808840713668</v>
      </c>
      <c r="R12" s="0" t="n">
        <f aca="false">MIN(Sheet1!T12:V12)/AVERAGE(Sheet1!$M12:$P12)</f>
        <v>0.968365208664053</v>
      </c>
      <c r="S12" s="0" t="n">
        <f aca="false">AVERAGE(Sheet1!T12:V12)/AVERAGE(Sheet1!$M12:$P12)</f>
        <v>0.976921945623719</v>
      </c>
      <c r="T12" s="0" t="n">
        <f aca="false">MAX(Sheet1!T12:V12)/AVERAGE(Sheet1!$M12:$P12)</f>
        <v>0.991725813625356</v>
      </c>
    </row>
    <row r="13" customFormat="false" ht="12.8" hidden="false" customHeight="false" outlineLevel="0" collapsed="false">
      <c r="A13" s="0" t="str">
        <f aca="false">Sheet1!A13</f>
        <v>worstcase</v>
      </c>
      <c r="B13" s="0" t="str">
        <f aca="false">Sheet1!B13</f>
        <v>(‘’::text COLLATE nondefault, [*31], uuid)</v>
      </c>
      <c r="C13" s="0" t="n">
        <f aca="false">MIN(Sheet1!C13:F13)/AVERAGE(Sheet1!$C13:$F13)</f>
        <v>0.996341438580393</v>
      </c>
      <c r="D13" s="0" t="n">
        <f aca="false">AVERAGE(Sheet1!C13:F13)/AVERAGE(Sheet1!$C13:$F13)</f>
        <v>1</v>
      </c>
      <c r="E13" s="0" t="n">
        <f aca="false">MAX(Sheet1!C13:F13)/AVERAGE(Sheet1!$C13:$F13)</f>
        <v>1.00240072090346</v>
      </c>
      <c r="F13" s="0" t="n">
        <f aca="false">MIN(Sheet1!G13:I13)/AVERAGE(Sheet1!$C13:$F13)</f>
        <v>1.00629941398695</v>
      </c>
      <c r="G13" s="0" t="n">
        <f aca="false">AVERAGE(Sheet1!G13:I13)/AVERAGE(Sheet1!$C13:$F13)</f>
        <v>1.01224435988527</v>
      </c>
      <c r="H13" s="0" t="n">
        <f aca="false">MAX(Sheet1!G13:I13)/AVERAGE(Sheet1!$C13:$F13)</f>
        <v>1.01761259487095</v>
      </c>
      <c r="I13" s="0" t="n">
        <f aca="false">MIN(Sheet1!J13:L13)/AVERAGE(Sheet1!$C13:$F13)</f>
        <v>0.204761567817863</v>
      </c>
      <c r="J13" s="0" t="n">
        <f aca="false">AVERAGE(Sheet1!J13:L13)/AVERAGE(Sheet1!$C13:$F13)</f>
        <v>0.205279790391127</v>
      </c>
      <c r="K13" s="0" t="n">
        <f aca="false">MAX(Sheet1!J13:L13)/AVERAGE(Sheet1!$C13:$F13)</f>
        <v>0.206243992145994</v>
      </c>
      <c r="L13" s="0" t="n">
        <f aca="false">MIN(Sheet1!M13:P13)/AVERAGE(Sheet1!$M13:$P13)</f>
        <v>0.992415419946297</v>
      </c>
      <c r="M13" s="0" t="n">
        <f aca="false">AVERAGE(Sheet1!M13:P13)/AVERAGE(Sheet1!$M13:$P13)</f>
        <v>1</v>
      </c>
      <c r="N13" s="0" t="n">
        <f aca="false">MAX(Sheet1!M13:P13)/AVERAGE(Sheet1!$M13:$P13)</f>
        <v>1.00620244696983</v>
      </c>
      <c r="O13" s="0" t="n">
        <f aca="false">MIN(Sheet1!Q13:S13)/AVERAGE(Sheet1!$M13:$P13)</f>
        <v>0.571646720094146</v>
      </c>
      <c r="P13" s="0" t="n">
        <f aca="false">AVERAGE(Sheet1!Q13:S13)/AVERAGE(Sheet1!$M13:$P13)</f>
        <v>0.574377389358278</v>
      </c>
      <c r="Q13" s="0" t="n">
        <f aca="false">MAX(Sheet1!Q13:S13)/AVERAGE(Sheet1!$M13:$P13)</f>
        <v>0.577261570055764</v>
      </c>
      <c r="R13" s="0" t="n">
        <f aca="false">MIN(Sheet1!T13:V13)/AVERAGE(Sheet1!$M13:$P13)</f>
        <v>0.263535730416287</v>
      </c>
      <c r="S13" s="0" t="n">
        <f aca="false">AVERAGE(Sheet1!T13:V13)/AVERAGE(Sheet1!$M13:$P13)</f>
        <v>0.26465520553691</v>
      </c>
      <c r="T13" s="0" t="n">
        <f aca="false">MAX(Sheet1!T13:V13)/AVERAGE(Sheet1!$M13:$P13)</f>
        <v>0.265660967106683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2" activeCellId="0" sqref="I7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5.3"/>
  </cols>
  <sheetData>
    <row r="1" customFormat="false" ht="12.8" hidden="false" customHeight="false" outlineLevel="0" collapsed="false">
      <c r="C1" s="0" t="str">
        <f aca="false">Sheet1!C1</f>
        <v>REINDEX</v>
      </c>
      <c r="L1" s="0" t="str">
        <f aca="false">Sheet1!M1</f>
        <v>INSERT</v>
      </c>
    </row>
    <row r="2" customFormat="false" ht="12.8" hidden="false" customHeight="false" outlineLevel="0" collapsed="false">
      <c r="C2" s="0" t="str">
        <f aca="false">Sheet1!C2</f>
        <v>master</v>
      </c>
      <c r="F2" s="0" t="str">
        <f aca="false">Sheet1!G2</f>
        <v>0001</v>
      </c>
      <c r="I2" s="0" t="str">
        <f aca="false">Sheet1!J2</f>
        <v>0006</v>
      </c>
      <c r="L2" s="0" t="str">
        <f aca="false">Sheet1!M2</f>
        <v>master</v>
      </c>
      <c r="O2" s="0" t="str">
        <f aca="false">Sheet1!Q2</f>
        <v>0001</v>
      </c>
      <c r="R2" s="0" t="str">
        <f aca="false">Sheet1!T2</f>
        <v>0006</v>
      </c>
    </row>
    <row r="3" customFormat="false" ht="12.8" hidden="false" customHeight="false" outlineLevel="0" collapsed="false">
      <c r="C3" s="0" t="s">
        <v>26</v>
      </c>
      <c r="D3" s="0" t="s">
        <v>27</v>
      </c>
      <c r="E3" s="0" t="s">
        <v>28</v>
      </c>
      <c r="F3" s="0" t="s">
        <v>26</v>
      </c>
      <c r="G3" s="0" t="s">
        <v>27</v>
      </c>
      <c r="H3" s="0" t="s">
        <v>28</v>
      </c>
      <c r="I3" s="0" t="s">
        <v>26</v>
      </c>
      <c r="J3" s="0" t="s">
        <v>27</v>
      </c>
      <c r="K3" s="0" t="s">
        <v>28</v>
      </c>
      <c r="L3" s="0" t="s">
        <v>26</v>
      </c>
      <c r="M3" s="0" t="s">
        <v>27</v>
      </c>
      <c r="N3" s="0" t="s">
        <v>28</v>
      </c>
      <c r="O3" s="0" t="s">
        <v>26</v>
      </c>
      <c r="P3" s="0" t="s">
        <v>27</v>
      </c>
      <c r="Q3" s="0" t="s">
        <v>28</v>
      </c>
      <c r="R3" s="0" t="s">
        <v>26</v>
      </c>
      <c r="S3" s="0" t="s">
        <v>27</v>
      </c>
      <c r="T3" s="0" t="s">
        <v>28</v>
      </c>
    </row>
    <row r="4" customFormat="false" ht="12.8" hidden="false" customHeight="false" outlineLevel="0" collapsed="false">
      <c r="A4" s="0" t="str">
        <f aca="false">Sheet1!A4</f>
        <v>uidx</v>
      </c>
      <c r="B4" s="0" t="str">
        <f aca="false">Sheet1!B4</f>
        <v>(uuid)</v>
      </c>
      <c r="C4" s="2" t="n">
        <f aca="false">-1 + 1/(MIN(Sheet1!C4:F4)/AVERAGE(Sheet1!$C4:$F4))</f>
        <v>0.0318828647693001</v>
      </c>
      <c r="D4" s="2" t="n">
        <f aca="false">-1+(1/(AVERAGE(Sheet1!C4:F4)/AVERAGE(Sheet1!$C4:$F4)))</f>
        <v>0</v>
      </c>
      <c r="E4" s="2" t="n">
        <f aca="false">-1+(1/(MAX(Sheet1!C4:F4)/AVERAGE(Sheet1!$C4:$F4)))</f>
        <v>-0.0416379587894399</v>
      </c>
      <c r="F4" s="2" t="n">
        <f aca="false">-1 + 1/(MIN(Sheet1!G4:I4)/AVERAGE(Sheet1!$C4:$F4))</f>
        <v>0.0535103769978906</v>
      </c>
      <c r="G4" s="2" t="n">
        <f aca="false">-1+(1/(AVERAGE(Sheet1!G4:I4)/AVERAGE(Sheet1!$C4:$F4)))</f>
        <v>0.0305562800337902</v>
      </c>
      <c r="H4" s="2" t="n">
        <f aca="false">-1+(1/(MAX(Sheet1!G4:I4)/AVERAGE(Sheet1!$C4:$F4)))</f>
        <v>0.0149834795565906</v>
      </c>
      <c r="I4" s="2" t="n">
        <f aca="false">-1 + 1/(MIN(Sheet1!J4:L4)/AVERAGE(Sheet1!$C4:$F4))</f>
        <v>0.0425187460380281</v>
      </c>
      <c r="J4" s="2" t="n">
        <f aca="false">-1+(1/(AVERAGE(Sheet1!J4:L4)/AVERAGE(Sheet1!$C4:$F4)))</f>
        <v>0.0103589878779788</v>
      </c>
      <c r="K4" s="2" t="n">
        <f aca="false">-1+(1/(MAX(Sheet1!J4:L4)/AVERAGE(Sheet1!$C4:$F4)))</f>
        <v>-0.0173533625595859</v>
      </c>
      <c r="L4" s="2" t="n">
        <f aca="false">-1 + (1/(MIN(Sheet1!M4:P4)/AVERAGE(Sheet1!$M4:$P4)))</f>
        <v>0.0222298176448725</v>
      </c>
      <c r="M4" s="2" t="n">
        <f aca="false">-1 + (1/(AVERAGE(Sheet1!M4:P4)/AVERAGE(Sheet1!$M4:$P4)))</f>
        <v>0</v>
      </c>
      <c r="N4" s="2" t="n">
        <f aca="false">-1 + (1/(MAX(Sheet1!M4:P4)/AVERAGE(Sheet1!$M4:$P4)))</f>
        <v>-0.0221849326893521</v>
      </c>
      <c r="O4" s="2" t="n">
        <f aca="false">-1 + (1/(MIN(Sheet1!Q4:S4)/AVERAGE(Sheet1!$M4:$P4)))</f>
        <v>-0.0208018703400383</v>
      </c>
      <c r="P4" s="2" t="n">
        <f aca="false">-1 + (1/(AVERAGE(Sheet1!Q4:S4)/AVERAGE(Sheet1!$M4:$P4)))</f>
        <v>-0.0258338309246849</v>
      </c>
      <c r="Q4" s="2" t="n">
        <f aca="false">-1 + (1/(MAX(Sheet1!Q4:S4)/AVERAGE(Sheet1!$M4:$P4)))</f>
        <v>-0.0309545484082316</v>
      </c>
      <c r="R4" s="2" t="n">
        <f aca="false">-1 + (1/(MIN(Sheet1!T4:V4)/AVERAGE(Sheet1!$M4:$P4)))</f>
        <v>0.0241291212772257</v>
      </c>
      <c r="S4" s="2" t="n">
        <f aca="false">-1 + (1/(AVERAGE(Sheet1!T4:V4)/AVERAGE(Sheet1!$M4:$P4)))</f>
        <v>0.0153820158252143</v>
      </c>
      <c r="T4" s="2" t="n">
        <f aca="false">-1 + (1/(MAX(Sheet1!T4:V4)/AVERAGE(Sheet1!$M4:$P4)))</f>
        <v>0.00989305178296718</v>
      </c>
    </row>
    <row r="5" customFormat="false" ht="12.8" hidden="false" customHeight="false" outlineLevel="0" collapsed="false">
      <c r="A5" s="0" t="str">
        <f aca="false">Sheet1!A5</f>
        <v>nuidx</v>
      </c>
      <c r="B5" s="0" t="str">
        <f aca="false">Sheet1!B5</f>
        <v>(county::text)</v>
      </c>
      <c r="C5" s="2" t="n">
        <f aca="false">-1 + 1/(MIN(Sheet1!C5:F5)/AVERAGE(Sheet1!$C5:$F5))</f>
        <v>0.0228809118110329</v>
      </c>
      <c r="D5" s="2" t="n">
        <f aca="false">-1+(1/(AVERAGE(Sheet1!C5:F5)/AVERAGE(Sheet1!$C5:$F5)))</f>
        <v>0</v>
      </c>
      <c r="E5" s="2" t="n">
        <f aca="false">-1+(1/(MAX(Sheet1!C5:F5)/AVERAGE(Sheet1!$C5:$F5)))</f>
        <v>-0.0171759268375704</v>
      </c>
      <c r="F5" s="2" t="n">
        <f aca="false">-1 + 1/(MIN(Sheet1!G5:I5)/AVERAGE(Sheet1!$C5:$F5))</f>
        <v>0.104306728997367</v>
      </c>
      <c r="G5" s="2" t="n">
        <f aca="false">-1+(1/(AVERAGE(Sheet1!G5:I5)/AVERAGE(Sheet1!$C5:$F5)))</f>
        <v>0.0905015520526786</v>
      </c>
      <c r="H5" s="2" t="n">
        <f aca="false">-1+(1/(MAX(Sheet1!G5:I5)/AVERAGE(Sheet1!$C5:$F5)))</f>
        <v>0.0675309219130031</v>
      </c>
      <c r="I5" s="2" t="n">
        <f aca="false">-1 + 1/(MIN(Sheet1!J5:L5)/AVERAGE(Sheet1!$C5:$F5))</f>
        <v>0.121529700483278</v>
      </c>
      <c r="J5" s="2" t="n">
        <f aca="false">-1+(1/(AVERAGE(Sheet1!J5:L5)/AVERAGE(Sheet1!$C5:$F5)))</f>
        <v>0.100363242199085</v>
      </c>
      <c r="K5" s="2" t="n">
        <f aca="false">-1+(1/(MAX(Sheet1!J5:L5)/AVERAGE(Sheet1!$C5:$F5)))</f>
        <v>0.0803471622033221</v>
      </c>
      <c r="L5" s="2" t="n">
        <f aca="false">-1 + (1/(MIN(Sheet1!M5:P5)/AVERAGE(Sheet1!$M5:$P5)))</f>
        <v>0.00832430580036636</v>
      </c>
      <c r="M5" s="2" t="n">
        <f aca="false">-1 + (1/(AVERAGE(Sheet1!M5:P5)/AVERAGE(Sheet1!$M5:$P5)))</f>
        <v>0</v>
      </c>
      <c r="N5" s="2" t="n">
        <f aca="false">-1 + (1/(MAX(Sheet1!M5:P5)/AVERAGE(Sheet1!$M5:$P5)))</f>
        <v>-0.00368082911624223</v>
      </c>
      <c r="O5" s="2" t="n">
        <f aca="false">-1 + (1/(MIN(Sheet1!Q5:S5)/AVERAGE(Sheet1!$M5:$P5)))</f>
        <v>-0.0139525103088896</v>
      </c>
      <c r="P5" s="2" t="n">
        <f aca="false">-1 + (1/(AVERAGE(Sheet1!Q5:S5)/AVERAGE(Sheet1!$M5:$P5)))</f>
        <v>-0.0168615081934002</v>
      </c>
      <c r="Q5" s="2" t="n">
        <f aca="false">-1 + (1/(MAX(Sheet1!Q5:S5)/AVERAGE(Sheet1!$M5:$P5)))</f>
        <v>-0.0191024643759434</v>
      </c>
      <c r="R5" s="2" t="n">
        <f aca="false">-1 + (1/(MIN(Sheet1!T5:V5)/AVERAGE(Sheet1!$M5:$P5)))</f>
        <v>0.00132124883651219</v>
      </c>
      <c r="S5" s="2" t="n">
        <f aca="false">-1 + (1/(AVERAGE(Sheet1!T5:V5)/AVERAGE(Sheet1!$M5:$P5)))</f>
        <v>-0.00440493343581461</v>
      </c>
      <c r="T5" s="2" t="n">
        <f aca="false">-1 + (1/(MAX(Sheet1!T5:V5)/AVERAGE(Sheet1!$M5:$P5)))</f>
        <v>-0.0104224514523463</v>
      </c>
    </row>
    <row r="6" customFormat="false" ht="12.8" hidden="false" customHeight="false" outlineLevel="0" collapsed="false">
      <c r="A6" s="0" t="str">
        <f aca="false">Sheet1!A6</f>
        <v>ccl</v>
      </c>
      <c r="B6" s="0" t="str">
        <f aca="false">Sheet1!B6</f>
        <v>(county::text, city::text, locality::text)</v>
      </c>
      <c r="C6" s="2" t="n">
        <f aca="false">-1 + 1/(MIN(Sheet1!C6:F6)/AVERAGE(Sheet1!$C6:$F6))</f>
        <v>0.0205128495038911</v>
      </c>
      <c r="D6" s="2" t="n">
        <f aca="false">-1+(1/(AVERAGE(Sheet1!C6:F6)/AVERAGE(Sheet1!$C6:$F6)))</f>
        <v>0</v>
      </c>
      <c r="E6" s="2" t="n">
        <f aca="false">-1+(1/(MAX(Sheet1!C6:F6)/AVERAGE(Sheet1!$C6:$F6)))</f>
        <v>-0.0142671580288085</v>
      </c>
      <c r="F6" s="2" t="n">
        <f aca="false">-1 + 1/(MIN(Sheet1!G6:I6)/AVERAGE(Sheet1!$C6:$F6))</f>
        <v>0.0130121472427926</v>
      </c>
      <c r="G6" s="2" t="n">
        <f aca="false">-1+(1/(AVERAGE(Sheet1!G6:I6)/AVERAGE(Sheet1!$C6:$F6)))</f>
        <v>-0.000334112390516395</v>
      </c>
      <c r="H6" s="2" t="n">
        <f aca="false">-1+(1/(MAX(Sheet1!G6:I6)/AVERAGE(Sheet1!$C6:$F6)))</f>
        <v>-0.016605755290846</v>
      </c>
      <c r="I6" s="2" t="n">
        <f aca="false">-1 + 1/(MIN(Sheet1!J6:L6)/AVERAGE(Sheet1!$C6:$F6))</f>
        <v>0.0957787046641167</v>
      </c>
      <c r="J6" s="2" t="n">
        <f aca="false">-1+(1/(AVERAGE(Sheet1!J6:L6)/AVERAGE(Sheet1!$C6:$F6)))</f>
        <v>0.0828688724341551</v>
      </c>
      <c r="K6" s="2" t="n">
        <f aca="false">-1+(1/(MAX(Sheet1!J6:L6)/AVERAGE(Sheet1!$C6:$F6)))</f>
        <v>0.0745552452745393</v>
      </c>
      <c r="L6" s="2" t="n">
        <f aca="false">-1 + (1/(MIN(Sheet1!M6:P6)/AVERAGE(Sheet1!$M6:$P6)))</f>
        <v>0.0183398391227338</v>
      </c>
      <c r="M6" s="2" t="n">
        <f aca="false">-1 + (1/(AVERAGE(Sheet1!M6:P6)/AVERAGE(Sheet1!$M6:$P6)))</f>
        <v>0</v>
      </c>
      <c r="N6" s="2" t="n">
        <f aca="false">-1 + (1/(MAX(Sheet1!M6:P6)/AVERAGE(Sheet1!$M6:$P6)))</f>
        <v>-0.0103349788531066</v>
      </c>
      <c r="O6" s="2" t="n">
        <f aca="false">-1 + (1/(MIN(Sheet1!Q6:S6)/AVERAGE(Sheet1!$M6:$P6)))</f>
        <v>0.0222518456300624</v>
      </c>
      <c r="P6" s="2" t="n">
        <f aca="false">-1 + (1/(AVERAGE(Sheet1!Q6:S6)/AVERAGE(Sheet1!$M6:$P6)))</f>
        <v>0.011411158393259</v>
      </c>
      <c r="Q6" s="2" t="n">
        <f aca="false">-1 + (1/(MAX(Sheet1!Q6:S6)/AVERAGE(Sheet1!$M6:$P6)))</f>
        <v>-0.00153248687822505</v>
      </c>
      <c r="R6" s="2" t="n">
        <f aca="false">-1 + (1/(MIN(Sheet1!T6:V6)/AVERAGE(Sheet1!$M6:$P6)))</f>
        <v>0.074965984774279</v>
      </c>
      <c r="S6" s="2" t="n">
        <f aca="false">-1 + (1/(AVERAGE(Sheet1!T6:V6)/AVERAGE(Sheet1!$M6:$P6)))</f>
        <v>0.0645400173037531</v>
      </c>
      <c r="T6" s="2" t="n">
        <f aca="false">-1 + (1/(MAX(Sheet1!T6:V6)/AVERAGE(Sheet1!$M6:$P6)))</f>
        <v>0.0589095292282065</v>
      </c>
    </row>
    <row r="7" customFormat="false" ht="12.8" hidden="false" customHeight="false" outlineLevel="0" collapsed="false">
      <c r="A7" s="0" t="str">
        <f aca="false">Sheet1!A7</f>
        <v>ul</v>
      </c>
      <c r="B7" s="0" t="str">
        <f aca="false">Sheet1!B7</f>
        <v>(uuid, locality::text)</v>
      </c>
      <c r="C7" s="2" t="n">
        <f aca="false">-1 + 1/(MIN(Sheet1!C7:F7)/AVERAGE(Sheet1!$C7:$F7))</f>
        <v>0.0145452840532041</v>
      </c>
      <c r="D7" s="2" t="n">
        <f aca="false">-1+(1/(AVERAGE(Sheet1!C7:F7)/AVERAGE(Sheet1!$C7:$F7)))</f>
        <v>0</v>
      </c>
      <c r="E7" s="2" t="n">
        <f aca="false">-1+(1/(MAX(Sheet1!C7:F7)/AVERAGE(Sheet1!$C7:$F7)))</f>
        <v>-0.0193169854207484</v>
      </c>
      <c r="F7" s="2" t="n">
        <f aca="false">-1 + 1/(MIN(Sheet1!G7:I7)/AVERAGE(Sheet1!$C7:$F7))</f>
        <v>0.0248353297776223</v>
      </c>
      <c r="G7" s="2" t="n">
        <f aca="false">-1+(1/(AVERAGE(Sheet1!G7:I7)/AVERAGE(Sheet1!$C7:$F7)))</f>
        <v>0.00777521960726246</v>
      </c>
      <c r="H7" s="2" t="n">
        <f aca="false">-1+(1/(MAX(Sheet1!G7:I7)/AVERAGE(Sheet1!$C7:$F7)))</f>
        <v>-0.0159160132654821</v>
      </c>
      <c r="I7" s="2" t="n">
        <f aca="false">-1 + 1/(MIN(Sheet1!J7:L7)/AVERAGE(Sheet1!$C7:$F7))</f>
        <v>0.0231852394300622</v>
      </c>
      <c r="J7" s="2" t="n">
        <f aca="false">-1+(1/(AVERAGE(Sheet1!J7:L7)/AVERAGE(Sheet1!$C7:$F7)))</f>
        <v>0.00495342691085421</v>
      </c>
      <c r="K7" s="2" t="n">
        <f aca="false">-1+(1/(MAX(Sheet1!J7:L7)/AVERAGE(Sheet1!$C7:$F7)))</f>
        <v>-0.00842337536600379</v>
      </c>
      <c r="L7" s="2" t="n">
        <f aca="false">-1 + (1/(MIN(Sheet1!M7:P7)/AVERAGE(Sheet1!$M7:$P7)))</f>
        <v>0.0370986076768616</v>
      </c>
      <c r="M7" s="2" t="n">
        <f aca="false">-1 + (1/(AVERAGE(Sheet1!M7:P7)/AVERAGE(Sheet1!$M7:$P7)))</f>
        <v>0</v>
      </c>
      <c r="N7" s="2" t="n">
        <f aca="false">-1 + (1/(MAX(Sheet1!M7:P7)/AVERAGE(Sheet1!$M7:$P7)))</f>
        <v>-0.025666580398124</v>
      </c>
      <c r="O7" s="2" t="n">
        <f aca="false">-1 + (1/(MIN(Sheet1!Q7:S7)/AVERAGE(Sheet1!$M7:$P7)))</f>
        <v>-0.0116353885562128</v>
      </c>
      <c r="P7" s="2" t="n">
        <f aca="false">-1 + (1/(AVERAGE(Sheet1!Q7:S7)/AVERAGE(Sheet1!$M7:$P7)))</f>
        <v>-0.0231020988557917</v>
      </c>
      <c r="Q7" s="2" t="n">
        <f aca="false">-1 + (1/(MAX(Sheet1!Q7:S7)/AVERAGE(Sheet1!$M7:$P7)))</f>
        <v>-0.0395657996046249</v>
      </c>
      <c r="R7" s="2" t="n">
        <f aca="false">-1 + (1/(MIN(Sheet1!T7:V7)/AVERAGE(Sheet1!$M7:$P7)))</f>
        <v>0.0277972238820698</v>
      </c>
      <c r="S7" s="2" t="n">
        <f aca="false">-1 + (1/(AVERAGE(Sheet1!T7:V7)/AVERAGE(Sheet1!$M7:$P7)))</f>
        <v>0.0158174832357372</v>
      </c>
      <c r="T7" s="2" t="n">
        <f aca="false">-1 + (1/(MAX(Sheet1!T7:V7)/AVERAGE(Sheet1!$M7:$P7)))</f>
        <v>0.00471305292863344</v>
      </c>
    </row>
    <row r="8" customFormat="false" ht="12.8" hidden="false" customHeight="false" outlineLevel="0" collapsed="false">
      <c r="A8" s="0" t="str">
        <f aca="false">Sheet1!A8</f>
        <v>ccl_collated</v>
      </c>
      <c r="B8" s="0" t="str">
        <f aca="false">Sheet1!B8</f>
        <v>(county::text COLLATE en_us, city::text, locality::text)</v>
      </c>
      <c r="C8" s="2" t="n">
        <f aca="false">-1 + 1/(MIN(Sheet1!C8:F8)/AVERAGE(Sheet1!$C8:$F8))</f>
        <v>0.0229892184562623</v>
      </c>
      <c r="D8" s="2" t="n">
        <f aca="false">-1+(1/(AVERAGE(Sheet1!C8:F8)/AVERAGE(Sheet1!$C8:$F8)))</f>
        <v>0</v>
      </c>
      <c r="E8" s="2" t="n">
        <f aca="false">-1+(1/(MAX(Sheet1!C8:F8)/AVERAGE(Sheet1!$C8:$F8)))</f>
        <v>-0.0224008314814368</v>
      </c>
      <c r="F8" s="2" t="n">
        <f aca="false">-1 + 1/(MIN(Sheet1!G8:I8)/AVERAGE(Sheet1!$C8:$F8))</f>
        <v>0.00588565843346256</v>
      </c>
      <c r="G8" s="2" t="n">
        <f aca="false">-1+(1/(AVERAGE(Sheet1!G8:I8)/AVERAGE(Sheet1!$C8:$F8)))</f>
        <v>-0.00304510356854715</v>
      </c>
      <c r="H8" s="2" t="n">
        <f aca="false">-1+(1/(MAX(Sheet1!G8:I8)/AVERAGE(Sheet1!$C8:$F8)))</f>
        <v>-0.0163353771948886</v>
      </c>
      <c r="I8" s="2" t="n">
        <f aca="false">-1 + 1/(MIN(Sheet1!J8:L8)/AVERAGE(Sheet1!$C8:$F8))</f>
        <v>0.0810579661745363</v>
      </c>
      <c r="J8" s="2" t="n">
        <f aca="false">-1+(1/(AVERAGE(Sheet1!J8:L8)/AVERAGE(Sheet1!$C8:$F8)))</f>
        <v>0.0652572186524882</v>
      </c>
      <c r="K8" s="2" t="n">
        <f aca="false">-1+(1/(MAX(Sheet1!J8:L8)/AVERAGE(Sheet1!$C8:$F8)))</f>
        <v>0.0533507301112286</v>
      </c>
      <c r="L8" s="2" t="n">
        <f aca="false">-1 + (1/(MIN(Sheet1!M8:P8)/AVERAGE(Sheet1!$M8:$P8)))</f>
        <v>0.00691180702090932</v>
      </c>
      <c r="M8" s="2" t="n">
        <f aca="false">-1 + (1/(AVERAGE(Sheet1!M8:P8)/AVERAGE(Sheet1!$M8:$P8)))</f>
        <v>0</v>
      </c>
      <c r="N8" s="2" t="n">
        <f aca="false">-1 + (1/(MAX(Sheet1!M8:P8)/AVERAGE(Sheet1!$M8:$P8)))</f>
        <v>-0.00993905285979302</v>
      </c>
      <c r="O8" s="2" t="n">
        <f aca="false">-1 + (1/(MIN(Sheet1!Q8:S8)/AVERAGE(Sheet1!$M8:$P8)))</f>
        <v>0.0406336946685841</v>
      </c>
      <c r="P8" s="2" t="n">
        <f aca="false">-1 + (1/(AVERAGE(Sheet1!Q8:S8)/AVERAGE(Sheet1!$M8:$P8)))</f>
        <v>0.0314941039157859</v>
      </c>
      <c r="Q8" s="2" t="n">
        <f aca="false">-1 + (1/(MAX(Sheet1!Q8:S8)/AVERAGE(Sheet1!$M8:$P8)))</f>
        <v>0.0245309927918409</v>
      </c>
      <c r="R8" s="2" t="n">
        <f aca="false">-1 + (1/(MIN(Sheet1!T8:V8)/AVERAGE(Sheet1!$M8:$P8)))</f>
        <v>0.0871217024361197</v>
      </c>
      <c r="S8" s="2" t="n">
        <f aca="false">-1 + (1/(AVERAGE(Sheet1!T8:V8)/AVERAGE(Sheet1!$M8:$P8)))</f>
        <v>0.0792177965174394</v>
      </c>
      <c r="T8" s="2" t="n">
        <f aca="false">-1 + (1/(MAX(Sheet1!T8:V8)/AVERAGE(Sheet1!$M8:$P8)))</f>
        <v>0.0747031321434708</v>
      </c>
    </row>
    <row r="9" customFormat="false" ht="12.8" hidden="false" customHeight="false" outlineLevel="0" collapsed="false">
      <c r="A9" s="0" t="str">
        <f aca="false">Sheet1!A9</f>
        <v>accl</v>
      </c>
      <c r="B9" s="0" t="str">
        <f aca="false">Sheet1!B9</f>
        <v>(always_null, county::text, city::text, locality::text)</v>
      </c>
      <c r="C9" s="2" t="n">
        <f aca="false">-1 + 1/(MIN(Sheet1!C9:F9)/AVERAGE(Sheet1!$C9:$F9))</f>
        <v>0.0219045181295616</v>
      </c>
      <c r="D9" s="2" t="n">
        <f aca="false">-1+(1/(AVERAGE(Sheet1!C9:F9)/AVERAGE(Sheet1!$C9:$F9)))</f>
        <v>0</v>
      </c>
      <c r="E9" s="2" t="n">
        <f aca="false">-1+(1/(MAX(Sheet1!C9:F9)/AVERAGE(Sheet1!$C9:$F9)))</f>
        <v>-0.0184155467412672</v>
      </c>
      <c r="F9" s="2" t="n">
        <f aca="false">-1 + 1/(MIN(Sheet1!G9:I9)/AVERAGE(Sheet1!$C9:$F9))</f>
        <v>-0.00111759622879537</v>
      </c>
      <c r="G9" s="2" t="n">
        <f aca="false">-1+(1/(AVERAGE(Sheet1!G9:I9)/AVERAGE(Sheet1!$C9:$F9)))</f>
        <v>-0.00459629116730198</v>
      </c>
      <c r="H9" s="2" t="n">
        <f aca="false">-1+(1/(MAX(Sheet1!G9:I9)/AVERAGE(Sheet1!$C9:$F9)))</f>
        <v>-0.00962905275261994</v>
      </c>
      <c r="I9" s="2" t="n">
        <f aca="false">-1 + 1/(MIN(Sheet1!J9:L9)/AVERAGE(Sheet1!$C9:$F9))</f>
        <v>0.159800870382814</v>
      </c>
      <c r="J9" s="2" t="n">
        <f aca="false">-1+(1/(AVERAGE(Sheet1!J9:L9)/AVERAGE(Sheet1!$C9:$F9)))</f>
        <v>0.14356746957267</v>
      </c>
      <c r="K9" s="2" t="n">
        <f aca="false">-1+(1/(MAX(Sheet1!J9:L9)/AVERAGE(Sheet1!$C9:$F9)))</f>
        <v>0.13169419990968</v>
      </c>
      <c r="L9" s="2" t="n">
        <f aca="false">-1 + (1/(MIN(Sheet1!M9:P9)/AVERAGE(Sheet1!$M9:$P9)))</f>
        <v>0.024627779243247</v>
      </c>
      <c r="M9" s="2" t="n">
        <f aca="false">-1 + (1/(AVERAGE(Sheet1!M9:P9)/AVERAGE(Sheet1!$M9:$P9)))</f>
        <v>0</v>
      </c>
      <c r="N9" s="2" t="n">
        <f aca="false">-1 + (1/(MAX(Sheet1!M9:P9)/AVERAGE(Sheet1!$M9:$P9)))</f>
        <v>-0.0185155969015999</v>
      </c>
      <c r="O9" s="2" t="n">
        <f aca="false">-1 + (1/(MIN(Sheet1!Q9:S9)/AVERAGE(Sheet1!$M9:$P9)))</f>
        <v>0.034775329101119</v>
      </c>
      <c r="P9" s="2" t="n">
        <f aca="false">-1 + (1/(AVERAGE(Sheet1!Q9:S9)/AVERAGE(Sheet1!$M9:$P9)))</f>
        <v>0.0270426829401098</v>
      </c>
      <c r="Q9" s="2" t="n">
        <f aca="false">-1 + (1/(MAX(Sheet1!Q9:S9)/AVERAGE(Sheet1!$M9:$P9)))</f>
        <v>0.018169974211</v>
      </c>
      <c r="R9" s="2" t="n">
        <f aca="false">-1 + (1/(MIN(Sheet1!T9:V9)/AVERAGE(Sheet1!$M9:$P9)))</f>
        <v>0.132899945752477</v>
      </c>
      <c r="S9" s="2" t="n">
        <f aca="false">-1 + (1/(AVERAGE(Sheet1!T9:V9)/AVERAGE(Sheet1!$M9:$P9)))</f>
        <v>0.122010860383963</v>
      </c>
      <c r="T9" s="2" t="n">
        <f aca="false">-1 + (1/(MAX(Sheet1!T9:V9)/AVERAGE(Sheet1!$M9:$P9)))</f>
        <v>0.111434928431527</v>
      </c>
    </row>
    <row r="10" customFormat="false" ht="12.8" hidden="false" customHeight="false" outlineLevel="0" collapsed="false">
      <c r="A10" s="0" t="str">
        <f aca="false">Sheet1!A10</f>
        <v>tnt</v>
      </c>
      <c r="B10" s="0" t="str">
        <f aca="false">Sheet1!B10</f>
        <v>(transfer_date::date, newly_built::bool, uuid)</v>
      </c>
      <c r="C10" s="2" t="n">
        <f aca="false">-1 + 1/(MIN(Sheet1!C10:F10)/AVERAGE(Sheet1!$C10:$F10))</f>
        <v>0.0246577170000708</v>
      </c>
      <c r="D10" s="2" t="n">
        <f aca="false">-1+(1/(AVERAGE(Sheet1!C10:F10)/AVERAGE(Sheet1!$C10:$F10)))</f>
        <v>0</v>
      </c>
      <c r="E10" s="2" t="n">
        <f aca="false">-1+(1/(MAX(Sheet1!C10:F10)/AVERAGE(Sheet1!$C10:$F10)))</f>
        <v>-0.0150284140973006</v>
      </c>
      <c r="F10" s="2" t="n">
        <f aca="false">-1 + 1/(MIN(Sheet1!G10:I10)/AVERAGE(Sheet1!$C10:$F10))</f>
        <v>0.0250372687837392</v>
      </c>
      <c r="G10" s="2" t="n">
        <f aca="false">-1+(1/(AVERAGE(Sheet1!G10:I10)/AVERAGE(Sheet1!$C10:$F10)))</f>
        <v>0.0168541197958789</v>
      </c>
      <c r="H10" s="2" t="n">
        <f aca="false">-1+(1/(MAX(Sheet1!G10:I10)/AVERAGE(Sheet1!$C10:$F10)))</f>
        <v>0.00811241573284516</v>
      </c>
      <c r="I10" s="2" t="n">
        <f aca="false">-1 + 1/(MIN(Sheet1!J10:L10)/AVERAGE(Sheet1!$C10:$F10))</f>
        <v>0.0397041218505967</v>
      </c>
      <c r="J10" s="2" t="n">
        <f aca="false">-1+(1/(AVERAGE(Sheet1!J10:L10)/AVERAGE(Sheet1!$C10:$F10)))</f>
        <v>0.0314336812345875</v>
      </c>
      <c r="K10" s="2" t="n">
        <f aca="false">-1+(1/(MAX(Sheet1!J10:L10)/AVERAGE(Sheet1!$C10:$F10)))</f>
        <v>0.0173764048183738</v>
      </c>
      <c r="L10" s="2" t="n">
        <f aca="false">-1 + (1/(MIN(Sheet1!M10:P10)/AVERAGE(Sheet1!$M10:$P10)))</f>
        <v>0.0407733335498171</v>
      </c>
      <c r="M10" s="2" t="n">
        <f aca="false">-1 + (1/(AVERAGE(Sheet1!M10:P10)/AVERAGE(Sheet1!$M10:$P10)))</f>
        <v>0</v>
      </c>
      <c r="N10" s="2" t="n">
        <f aca="false">-1 + (1/(MAX(Sheet1!M10:P10)/AVERAGE(Sheet1!$M10:$P10)))</f>
        <v>-0.028835917646726</v>
      </c>
      <c r="O10" s="2" t="n">
        <f aca="false">-1 + (1/(MIN(Sheet1!Q10:S10)/AVERAGE(Sheet1!$M10:$P10)))</f>
        <v>0.0145475178292758</v>
      </c>
      <c r="P10" s="2" t="n">
        <f aca="false">-1 + (1/(AVERAGE(Sheet1!Q10:S10)/AVERAGE(Sheet1!$M10:$P10)))</f>
        <v>0.00858938403426834</v>
      </c>
      <c r="Q10" s="2" t="n">
        <f aca="false">-1 + (1/(MAX(Sheet1!Q10:S10)/AVERAGE(Sheet1!$M10:$P10)))</f>
        <v>-0.00284024619788126</v>
      </c>
      <c r="R10" s="2" t="n">
        <f aca="false">-1 + (1/(MIN(Sheet1!T10:V10)/AVERAGE(Sheet1!$M10:$P10)))</f>
        <v>0.0633417546816448</v>
      </c>
      <c r="S10" s="2" t="n">
        <f aca="false">-1 + (1/(AVERAGE(Sheet1!T10:V10)/AVERAGE(Sheet1!$M10:$P10)))</f>
        <v>0.044995055926268</v>
      </c>
      <c r="T10" s="2" t="n">
        <f aca="false">-1 + (1/(MAX(Sheet1!T10:V10)/AVERAGE(Sheet1!$M10:$P10)))</f>
        <v>0.025126098262291</v>
      </c>
    </row>
    <row r="11" customFormat="false" ht="12.8" hidden="false" customHeight="false" outlineLevel="0" collapsed="false">
      <c r="A11" s="0" t="str">
        <f aca="false">Sheet1!A11</f>
        <v>tn</v>
      </c>
      <c r="B11" s="0" t="str">
        <f aca="false">Sheet1!B11</f>
        <v>(transfer_date::date, newly_built::bool)</v>
      </c>
      <c r="C11" s="2" t="n">
        <f aca="false">-1 + 1/(MIN(Sheet1!C11:F11)/AVERAGE(Sheet1!$C11:$F11))</f>
        <v>0.01663847489047</v>
      </c>
      <c r="D11" s="2" t="n">
        <f aca="false">-1+(1/(AVERAGE(Sheet1!C11:F11)/AVERAGE(Sheet1!$C11:$F11)))</f>
        <v>0</v>
      </c>
      <c r="E11" s="2" t="n">
        <f aca="false">-1+(1/(MAX(Sheet1!C11:F11)/AVERAGE(Sheet1!$C11:$F11)))</f>
        <v>-0.0190412590265983</v>
      </c>
      <c r="F11" s="2" t="n">
        <f aca="false">-1 + 1/(MIN(Sheet1!G11:I11)/AVERAGE(Sheet1!$C11:$F11))</f>
        <v>0.0316076899280504</v>
      </c>
      <c r="G11" s="2" t="n">
        <f aca="false">-1+(1/(AVERAGE(Sheet1!G11:I11)/AVERAGE(Sheet1!$C11:$F11)))</f>
        <v>0.0241495461356513</v>
      </c>
      <c r="H11" s="2" t="n">
        <f aca="false">-1+(1/(MAX(Sheet1!G11:I11)/AVERAGE(Sheet1!$C11:$F11)))</f>
        <v>0.0176693098644929</v>
      </c>
      <c r="I11" s="2" t="n">
        <f aca="false">-1 + 1/(MIN(Sheet1!J11:L11)/AVERAGE(Sheet1!$C11:$F11))</f>
        <v>0.0450925532775284</v>
      </c>
      <c r="J11" s="2" t="n">
        <f aca="false">-1+(1/(AVERAGE(Sheet1!J11:L11)/AVERAGE(Sheet1!$C11:$F11)))</f>
        <v>0.0338817848371022</v>
      </c>
      <c r="K11" s="2" t="n">
        <f aca="false">-1+(1/(MAX(Sheet1!J11:L11)/AVERAGE(Sheet1!$C11:$F11)))</f>
        <v>0.0152656105753177</v>
      </c>
      <c r="L11" s="2" t="n">
        <f aca="false">-1 + (1/(MIN(Sheet1!M11:P11)/AVERAGE(Sheet1!$M11:$P11)))</f>
        <v>0.0112853325306743</v>
      </c>
      <c r="M11" s="2" t="n">
        <f aca="false">-1 + (1/(AVERAGE(Sheet1!M11:P11)/AVERAGE(Sheet1!$M11:$P11)))</f>
        <v>0</v>
      </c>
      <c r="N11" s="2" t="n">
        <f aca="false">-1 + (1/(MAX(Sheet1!M11:P11)/AVERAGE(Sheet1!$M11:$P11)))</f>
        <v>-0.0103286073645392</v>
      </c>
      <c r="O11" s="2" t="n">
        <f aca="false">-1 + (1/(MIN(Sheet1!Q11:S11)/AVERAGE(Sheet1!$M11:$P11)))</f>
        <v>-0.022474534735099</v>
      </c>
      <c r="P11" s="2" t="n">
        <f aca="false">-1 + (1/(AVERAGE(Sheet1!Q11:S11)/AVERAGE(Sheet1!$M11:$P11)))</f>
        <v>-0.0266870774379426</v>
      </c>
      <c r="Q11" s="2" t="n">
        <f aca="false">-1 + (1/(MAX(Sheet1!Q11:S11)/AVERAGE(Sheet1!$M11:$P11)))</f>
        <v>-0.0340199899871264</v>
      </c>
      <c r="R11" s="2" t="n">
        <f aca="false">-1 + (1/(MIN(Sheet1!T11:V11)/AVERAGE(Sheet1!$M11:$P11)))</f>
        <v>0.0166434955537056</v>
      </c>
      <c r="S11" s="2" t="n">
        <f aca="false">-1 + (1/(AVERAGE(Sheet1!T11:V11)/AVERAGE(Sheet1!$M11:$P11)))</f>
        <v>0.00702593180784494</v>
      </c>
      <c r="T11" s="2" t="n">
        <f aca="false">-1 + (1/(MAX(Sheet1!T11:V11)/AVERAGE(Sheet1!$M11:$P11)))</f>
        <v>-0.00750981186064925</v>
      </c>
    </row>
    <row r="12" customFormat="false" ht="12.8" hidden="false" customHeight="false" outlineLevel="0" collapsed="false">
      <c r="A12" s="0" t="str">
        <f aca="false">Sheet1!A12</f>
        <v>nt</v>
      </c>
      <c r="B12" s="0" t="str">
        <f aca="false">Sheet1!B12</f>
        <v>(newly_built::bool, transfer_date::date)</v>
      </c>
      <c r="C12" s="2" t="n">
        <f aca="false">-1 + 1/(MIN(Sheet1!C12:F12)/AVERAGE(Sheet1!$C12:$F12))</f>
        <v>0.0320804782540807</v>
      </c>
      <c r="D12" s="2" t="n">
        <f aca="false">-1+(1/(AVERAGE(Sheet1!C12:F12)/AVERAGE(Sheet1!$C12:$F12)))</f>
        <v>0</v>
      </c>
      <c r="E12" s="2" t="n">
        <f aca="false">-1+(1/(MAX(Sheet1!C12:F12)/AVERAGE(Sheet1!$C12:$F12)))</f>
        <v>-0.026996967889452</v>
      </c>
      <c r="F12" s="2" t="n">
        <f aca="false">-1 + 1/(MIN(Sheet1!G12:I12)/AVERAGE(Sheet1!$C12:$F12))</f>
        <v>0.0145414550325724</v>
      </c>
      <c r="G12" s="2" t="n">
        <f aca="false">-1+(1/(AVERAGE(Sheet1!G12:I12)/AVERAGE(Sheet1!$C12:$F12)))</f>
        <v>0.00441029618402555</v>
      </c>
      <c r="H12" s="2" t="n">
        <f aca="false">-1+(1/(MAX(Sheet1!G12:I12)/AVERAGE(Sheet1!$C12:$F12)))</f>
        <v>-0.00809635919633767</v>
      </c>
      <c r="I12" s="2" t="n">
        <f aca="false">-1 + 1/(MIN(Sheet1!J12:L12)/AVERAGE(Sheet1!$C12:$F12))</f>
        <v>0.0268434676641609</v>
      </c>
      <c r="J12" s="2" t="n">
        <f aca="false">-1+(1/(AVERAGE(Sheet1!J12:L12)/AVERAGE(Sheet1!$C12:$F12)))</f>
        <v>0.0215397157587818</v>
      </c>
      <c r="K12" s="2" t="n">
        <f aca="false">-1+(1/(MAX(Sheet1!J12:L12)/AVERAGE(Sheet1!$C12:$F12)))</f>
        <v>0.0172119679814524</v>
      </c>
      <c r="L12" s="2" t="n">
        <f aca="false">-1 + (1/(MIN(Sheet1!M12:P12)/AVERAGE(Sheet1!$M12:$P12)))</f>
        <v>0.0103482248350191</v>
      </c>
      <c r="M12" s="2" t="n">
        <f aca="false">-1 + (1/(AVERAGE(Sheet1!M12:P12)/AVERAGE(Sheet1!$M12:$P12)))</f>
        <v>0</v>
      </c>
      <c r="N12" s="2" t="n">
        <f aca="false">-1 + (1/(MAX(Sheet1!M12:P12)/AVERAGE(Sheet1!$M12:$P12)))</f>
        <v>-0.00955570669254358</v>
      </c>
      <c r="O12" s="2" t="n">
        <f aca="false">-1 + (1/(MIN(Sheet1!Q12:S12)/AVERAGE(Sheet1!$M12:$P12)))</f>
        <v>-0.0107755276225948</v>
      </c>
      <c r="P12" s="2" t="n">
        <f aca="false">-1 + (1/(AVERAGE(Sheet1!Q12:S12)/AVERAGE(Sheet1!$M12:$P12)))</f>
        <v>-0.0138917210440456</v>
      </c>
      <c r="Q12" s="2" t="n">
        <f aca="false">-1 + (1/(MAX(Sheet1!Q12:S12)/AVERAGE(Sheet1!$M12:$P12)))</f>
        <v>-0.0177670298668344</v>
      </c>
      <c r="R12" s="2" t="n">
        <f aca="false">-1 + (1/(MIN(Sheet1!T12:V12)/AVERAGE(Sheet1!$M12:$P12)))</f>
        <v>0.0326682444318609</v>
      </c>
      <c r="S12" s="2" t="n">
        <f aca="false">-1 + (1/(AVERAGE(Sheet1!T12:V12)/AVERAGE(Sheet1!$M12:$P12)))</f>
        <v>0.023623232623305</v>
      </c>
      <c r="T12" s="2" t="n">
        <f aca="false">-1 + (1/(MAX(Sheet1!T12:V12)/AVERAGE(Sheet1!$M12:$P12)))</f>
        <v>0.00834321972965202</v>
      </c>
    </row>
    <row r="13" customFormat="false" ht="12.8" hidden="false" customHeight="false" outlineLevel="0" collapsed="false">
      <c r="A13" s="0" t="str">
        <f aca="false">Sheet1!A13</f>
        <v>worstcase</v>
      </c>
      <c r="B13" s="0" t="str">
        <f aca="false">Sheet1!B13</f>
        <v>(‘’::text COLLATE nondefault, [*31], uuid)</v>
      </c>
      <c r="C13" s="2" t="n">
        <f aca="false">-1 + 1/(MIN(Sheet1!C13:F13)/AVERAGE(Sheet1!$C13:$F13))</f>
        <v>0.00367199564119303</v>
      </c>
      <c r="D13" s="2" t="n">
        <f aca="false">-1+(1/(AVERAGE(Sheet1!C13:F13)/AVERAGE(Sheet1!$C13:$F13)))</f>
        <v>0</v>
      </c>
      <c r="E13" s="2" t="n">
        <f aca="false">-1+(1/(MAX(Sheet1!C13:F13)/AVERAGE(Sheet1!$C13:$F13)))</f>
        <v>-0.00239497124593113</v>
      </c>
      <c r="F13" s="2" t="n">
        <f aca="false">-1 + 1/(MIN(Sheet1!G13:I13)/AVERAGE(Sheet1!$C13:$F13))</f>
        <v>-0.00625997978274517</v>
      </c>
      <c r="G13" s="2" t="n">
        <f aca="false">-1+(1/(AVERAGE(Sheet1!G13:I13)/AVERAGE(Sheet1!$C13:$F13)))</f>
        <v>-0.0120962490585399</v>
      </c>
      <c r="H13" s="2" t="n">
        <f aca="false">-1+(1/(MAX(Sheet1!G13:I13)/AVERAGE(Sheet1!$C13:$F13)))</f>
        <v>-0.0173077603006503</v>
      </c>
      <c r="I13" s="2" t="n">
        <f aca="false">-1 + 1/(MIN(Sheet1!J13:L13)/AVERAGE(Sheet1!$C13:$F13))</f>
        <v>3.88372896660719</v>
      </c>
      <c r="J13" s="2" t="n">
        <f aca="false">-1+(1/(AVERAGE(Sheet1!J13:L13)/AVERAGE(Sheet1!$C13:$F13)))</f>
        <v>3.87140014170252</v>
      </c>
      <c r="K13" s="2" t="n">
        <f aca="false">-1+(1/(MAX(Sheet1!J13:L13)/AVERAGE(Sheet1!$C13:$F13)))</f>
        <v>3.8486260840613</v>
      </c>
      <c r="L13" s="2" t="n">
        <f aca="false">-1 + (1/(MIN(Sheet1!M13:P13)/AVERAGE(Sheet1!$M13:$P13)))</f>
        <v>0.00764254555225863</v>
      </c>
      <c r="M13" s="2" t="n">
        <f aca="false">-1 + (1/(AVERAGE(Sheet1!M13:P13)/AVERAGE(Sheet1!$M13:$P13)))</f>
        <v>0</v>
      </c>
      <c r="N13" s="2" t="n">
        <f aca="false">-1 + (1/(MAX(Sheet1!M13:P13)/AVERAGE(Sheet1!$M13:$P13)))</f>
        <v>-0.00616421376086673</v>
      </c>
      <c r="O13" s="2" t="n">
        <f aca="false">-1 + (1/(MIN(Sheet1!Q13:S13)/AVERAGE(Sheet1!$M13:$P13)))</f>
        <v>0.74933217466079</v>
      </c>
      <c r="P13" s="2" t="n">
        <f aca="false">-1 + (1/(AVERAGE(Sheet1!Q13:S13)/AVERAGE(Sheet1!$M13:$P13)))</f>
        <v>0.741015608426452</v>
      </c>
      <c r="Q13" s="2" t="n">
        <f aca="false">-1 + (1/(MAX(Sheet1!Q13:S13)/AVERAGE(Sheet1!$M13:$P13)))</f>
        <v>0.732316945857661</v>
      </c>
      <c r="R13" s="2" t="n">
        <f aca="false">-1 + (1/(MIN(Sheet1!T13:V13)/AVERAGE(Sheet1!$M13:$P13)))</f>
        <v>2.79455187507355</v>
      </c>
      <c r="S13" s="2" t="n">
        <f aca="false">-1 + (1/(AVERAGE(Sheet1!T13:V13)/AVERAGE(Sheet1!$M13:$P13)))</f>
        <v>2.77850115576335</v>
      </c>
      <c r="T13" s="2" t="n">
        <f aca="false">-1 + (1/(MAX(Sheet1!T13:V13)/AVERAGE(Sheet1!$M13:$P13)))</f>
        <v>2.76419618919186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2023-01-20T15:06:24Z</dcterms:created>
  <dc:creator/>
  <dc:description/>
  <dc:language>en-US</dc:language>
  <cp:lastModifiedBy/>
  <dcterms:modified xsi:type="dcterms:W3CDTF">2023-01-20T19:48:22Z</dcterms:modified>
  <cp:revision>4</cp:revision>
  <dc:subject/>
  <dc:title/>
</cp:coreProperties>
</file>